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85" activeTab="7"/>
  </bookViews>
  <sheets>
    <sheet name="2021 г утвержд" sheetId="1" r:id="rId1"/>
    <sheet name="2021 г факт" sheetId="2" r:id="rId2"/>
    <sheet name="2021г факт корр.от 31.03.2022" sheetId="3" r:id="rId3"/>
    <sheet name="2022г утвер" sheetId="4" r:id="rId4"/>
    <sheet name="2023г утвержд" sheetId="5" r:id="rId5"/>
    <sheet name="2022г факт" sheetId="6" r:id="rId6"/>
    <sheet name="2023г факт" sheetId="7" r:id="rId7"/>
    <sheet name="план 2024" sheetId="8" r:id="rId8"/>
  </sheets>
  <definedNames>
    <definedName name="_xlnm.Print_Area" localSheetId="1">'2021 г факт'!$Q$1:$AE$20</definedName>
  </definedNames>
  <calcPr fullCalcOnLoad="1"/>
</workbook>
</file>

<file path=xl/sharedStrings.xml><?xml version="1.0" encoding="utf-8"?>
<sst xmlns="http://schemas.openxmlformats.org/spreadsheetml/2006/main" count="768" uniqueCount="49">
  <si>
    <t>ВН</t>
  </si>
  <si>
    <t>СН 1</t>
  </si>
  <si>
    <t>СН 2</t>
  </si>
  <si>
    <t>НН</t>
  </si>
  <si>
    <t>Поступление эл.энергии в сеть, ВСЕГО</t>
  </si>
  <si>
    <t>тыс. кВтч</t>
  </si>
  <si>
    <t>1.1.</t>
  </si>
  <si>
    <t>1.2.</t>
  </si>
  <si>
    <t>2</t>
  </si>
  <si>
    <t xml:space="preserve">Потери электроэнергии в сети, </t>
  </si>
  <si>
    <t>то же в %</t>
  </si>
  <si>
    <t>3</t>
  </si>
  <si>
    <t>Полезный отпуск из сети, ВСЕГО</t>
  </si>
  <si>
    <t>3.1.</t>
  </si>
  <si>
    <t>2.1.</t>
  </si>
  <si>
    <t>Показатели</t>
  </si>
  <si>
    <t>из смежной сети, всего</t>
  </si>
  <si>
    <t>Всего</t>
  </si>
  <si>
    <t>в т. числе из сети</t>
  </si>
  <si>
    <t>×</t>
  </si>
  <si>
    <t>МВт</t>
  </si>
  <si>
    <t>Поступление мощности в сеть, ВСЕГО</t>
  </si>
  <si>
    <t xml:space="preserve">Потери мощности в сети, </t>
  </si>
  <si>
    <t>1.3.</t>
  </si>
  <si>
    <t>от других сетевых организаций</t>
  </si>
  <si>
    <t>3.2.</t>
  </si>
  <si>
    <t>от ПАО "ФСК ЕЭС"</t>
  </si>
  <si>
    <t>потребители АО "Мосэнергосбыт"</t>
  </si>
  <si>
    <t>3.3.</t>
  </si>
  <si>
    <t>от АО "Мособлэнерго"</t>
  </si>
  <si>
    <t>переток в АО "Мособлэнерго"</t>
  </si>
  <si>
    <t>Утвержденный Баланс электроэнергии на 2021 г.  ООО "КЭС"</t>
  </si>
  <si>
    <t>Утвержденный баланс мощности на 2021 г</t>
  </si>
  <si>
    <t>переток в ПАО "Россети Московский регион"</t>
  </si>
  <si>
    <t>от ПАО "Россети Московский регион"</t>
  </si>
  <si>
    <t>Утвержденный Баланс электроэнергии на 2022 г.  ООО "КЭС"</t>
  </si>
  <si>
    <t>Утвержденный баланс мощности на 2022 г</t>
  </si>
  <si>
    <t>Фактический Баланс электроэнергии за 2021 г.</t>
  </si>
  <si>
    <t>Фактический Баланс мощности за 2021 г.</t>
  </si>
  <si>
    <t>Фактический Баланс электроэнергии за 2021 г. с учетом урегулирования разногласий за декабрь 2021г (корректировка от 31.03.2022г)</t>
  </si>
  <si>
    <t>Фактический Баланс мощности за 2021 г. с учетом урегулирования разногласий за декабрь 2021г (корректировка от 31.03.2022г)</t>
  </si>
  <si>
    <t>Утвержденный Баланс электроэнергии на 2023 г.  ООО "КЭС"</t>
  </si>
  <si>
    <t>Утвержденный баланс мощности на 2023 г</t>
  </si>
  <si>
    <t>Фактический Баланс электроэнергии за 2022 г.</t>
  </si>
  <si>
    <t>Фактический Баланс мощности за 2022 г.</t>
  </si>
  <si>
    <t>Плановый  Баланс электроэнергии на 2024 г.</t>
  </si>
  <si>
    <t>Плановый Баланс мощности на 2024 г.</t>
  </si>
  <si>
    <t>Фактический Баланс электроэнергии за 2023 г.</t>
  </si>
  <si>
    <t>Фактический Баланс мощности за 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</si>
</sst>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_-* #,##0.0_р_._-;\-* #,##0.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5" fillId="0" borderId="10" xfId="0" applyFont="1" applyBorder="1" applyAlignment="1">
      <alignment horizontal="center" wrapText="1"/>
    </xf>
    <xf numFmtId="174" fontId="25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175" fontId="25" fillId="0" borderId="10" xfId="0" applyNumberFormat="1" applyFont="1" applyBorder="1" applyAlignment="1">
      <alignment wrapText="1"/>
    </xf>
    <xf numFmtId="175" fontId="0" fillId="0" borderId="10" xfId="0" applyNumberFormat="1" applyFont="1" applyBorder="1" applyAlignment="1">
      <alignment horizontal="center" wrapText="1"/>
    </xf>
    <xf numFmtId="175" fontId="0" fillId="0" borderId="10" xfId="0" applyNumberFormat="1" applyBorder="1" applyAlignment="1">
      <alignment wrapText="1"/>
    </xf>
    <xf numFmtId="176" fontId="25" fillId="0" borderId="10" xfId="0" applyNumberFormat="1" applyFont="1" applyBorder="1" applyAlignment="1">
      <alignment wrapText="1"/>
    </xf>
    <xf numFmtId="176" fontId="0" fillId="0" borderId="10" xfId="0" applyNumberFormat="1" applyFont="1" applyBorder="1" applyAlignment="1">
      <alignment horizontal="center" wrapText="1"/>
    </xf>
    <xf numFmtId="176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 wrapText="1"/>
    </xf>
    <xf numFmtId="176" fontId="25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75" fontId="0" fillId="0" borderId="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wrapText="1"/>
    </xf>
    <xf numFmtId="173" fontId="25" fillId="0" borderId="10" xfId="58" applyNumberFormat="1" applyFont="1" applyBorder="1" applyAlignment="1">
      <alignment wrapText="1"/>
    </xf>
    <xf numFmtId="173" fontId="0" fillId="0" borderId="10" xfId="58" applyNumberFormat="1" applyFont="1" applyBorder="1" applyAlignment="1">
      <alignment horizontal="center" wrapText="1"/>
    </xf>
    <xf numFmtId="173" fontId="0" fillId="0" borderId="10" xfId="58" applyNumberFormat="1" applyFont="1" applyBorder="1" applyAlignment="1">
      <alignment wrapText="1"/>
    </xf>
    <xf numFmtId="175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5.28125" style="2" customWidth="1"/>
    <col min="2" max="2" width="30.7109375" style="0" customWidth="1"/>
    <col min="3" max="3" width="12.421875" style="0" customWidth="1"/>
    <col min="4" max="7" width="9.7109375" style="0" customWidth="1"/>
  </cols>
  <sheetData>
    <row r="1" spans="1:7" ht="30.75" customHeight="1">
      <c r="A1" s="51" t="s">
        <v>31</v>
      </c>
      <c r="B1" s="52"/>
      <c r="C1" s="52"/>
      <c r="D1" s="52"/>
      <c r="E1" s="52"/>
      <c r="F1" s="52"/>
      <c r="G1" s="52"/>
    </row>
    <row r="2" spans="1:7" ht="15">
      <c r="A2" s="5"/>
      <c r="B2" s="6"/>
      <c r="C2" s="48" t="s">
        <v>5</v>
      </c>
      <c r="D2" s="49"/>
      <c r="E2" s="49"/>
      <c r="F2" s="49"/>
      <c r="G2" s="50"/>
    </row>
    <row r="3" spans="1:7" ht="15">
      <c r="A3" s="3"/>
      <c r="B3" s="4" t="s">
        <v>15</v>
      </c>
      <c r="C3" s="4" t="s">
        <v>17</v>
      </c>
      <c r="D3" s="7" t="s">
        <v>0</v>
      </c>
      <c r="E3" s="7" t="s">
        <v>1</v>
      </c>
      <c r="F3" s="7" t="s">
        <v>2</v>
      </c>
      <c r="G3" s="7" t="s">
        <v>3</v>
      </c>
    </row>
    <row r="4" spans="1:7" ht="30">
      <c r="A4" s="24">
        <v>1</v>
      </c>
      <c r="B4" s="23" t="s">
        <v>4</v>
      </c>
      <c r="C4" s="10">
        <f>C10+C11+C12</f>
        <v>97807.9</v>
      </c>
      <c r="D4" s="10">
        <f>D10+D11</f>
        <v>27800</v>
      </c>
      <c r="E4" s="10">
        <f>E10+E11</f>
        <v>0</v>
      </c>
      <c r="F4" s="10">
        <f>F5+F11+F12</f>
        <v>97807.9</v>
      </c>
      <c r="G4" s="10">
        <f>G5</f>
        <v>38560.15299999999</v>
      </c>
    </row>
    <row r="5" spans="1:7" ht="15">
      <c r="A5" s="24"/>
      <c r="B5" s="1" t="s">
        <v>16</v>
      </c>
      <c r="C5" s="11" t="s">
        <v>19</v>
      </c>
      <c r="D5" s="11" t="s">
        <v>19</v>
      </c>
      <c r="E5" s="11"/>
      <c r="F5" s="12">
        <f>D10+D11</f>
        <v>27800</v>
      </c>
      <c r="G5" s="12">
        <f>G9</f>
        <v>38560.15299999999</v>
      </c>
    </row>
    <row r="6" spans="1:7" ht="15">
      <c r="A6" s="24"/>
      <c r="B6" s="22" t="s">
        <v>18</v>
      </c>
      <c r="C6" s="11" t="s">
        <v>19</v>
      </c>
      <c r="D6" s="11" t="s">
        <v>19</v>
      </c>
      <c r="E6" s="11" t="s">
        <v>19</v>
      </c>
      <c r="F6" s="11" t="s">
        <v>19</v>
      </c>
      <c r="G6" s="11" t="s">
        <v>19</v>
      </c>
    </row>
    <row r="7" spans="1:7" ht="15">
      <c r="A7" s="24"/>
      <c r="B7" s="22" t="s">
        <v>0</v>
      </c>
      <c r="C7" s="11" t="s">
        <v>19</v>
      </c>
      <c r="D7" s="11" t="s">
        <v>19</v>
      </c>
      <c r="E7" s="11"/>
      <c r="F7" s="12">
        <f>D10+D11</f>
        <v>27800</v>
      </c>
      <c r="G7" s="12"/>
    </row>
    <row r="8" spans="1:7" ht="15">
      <c r="A8" s="24"/>
      <c r="B8" s="22" t="s">
        <v>1</v>
      </c>
      <c r="C8" s="11" t="s">
        <v>19</v>
      </c>
      <c r="D8" s="11" t="s">
        <v>19</v>
      </c>
      <c r="E8" s="11" t="s">
        <v>19</v>
      </c>
      <c r="F8" s="12"/>
      <c r="G8" s="12"/>
    </row>
    <row r="9" spans="1:7" ht="15">
      <c r="A9" s="24"/>
      <c r="B9" s="22" t="s">
        <v>2</v>
      </c>
      <c r="C9" s="11" t="s">
        <v>19</v>
      </c>
      <c r="D9" s="11" t="s">
        <v>19</v>
      </c>
      <c r="E9" s="11" t="s">
        <v>19</v>
      </c>
      <c r="F9" s="11" t="s">
        <v>19</v>
      </c>
      <c r="G9" s="12">
        <f>F4-F13-F15</f>
        <v>38560.15299999999</v>
      </c>
    </row>
    <row r="10" spans="1:7" ht="15">
      <c r="A10" s="24" t="s">
        <v>6</v>
      </c>
      <c r="B10" s="22" t="s">
        <v>26</v>
      </c>
      <c r="C10" s="12">
        <f>D10+E10+F10+G10</f>
        <v>17000</v>
      </c>
      <c r="D10" s="12">
        <v>17000</v>
      </c>
      <c r="E10" s="12"/>
      <c r="F10" s="12"/>
      <c r="G10" s="12"/>
    </row>
    <row r="11" spans="1:7" ht="30">
      <c r="A11" s="24" t="s">
        <v>7</v>
      </c>
      <c r="B11" s="22" t="s">
        <v>34</v>
      </c>
      <c r="C11" s="12">
        <f>D11+E11+F11+G11</f>
        <v>80235.5</v>
      </c>
      <c r="D11" s="12">
        <v>10800</v>
      </c>
      <c r="E11" s="12"/>
      <c r="F11" s="12">
        <v>69435.5</v>
      </c>
      <c r="G11" s="12"/>
    </row>
    <row r="12" spans="1:7" ht="15">
      <c r="A12" s="24" t="s">
        <v>23</v>
      </c>
      <c r="B12" s="22" t="s">
        <v>29</v>
      </c>
      <c r="C12" s="12">
        <f>D12+E12+F12+G12</f>
        <v>572.4</v>
      </c>
      <c r="D12" s="12"/>
      <c r="E12" s="12"/>
      <c r="F12" s="12">
        <v>572.4</v>
      </c>
      <c r="G12" s="12"/>
    </row>
    <row r="13" spans="1:7" ht="15">
      <c r="A13" s="24" t="s">
        <v>8</v>
      </c>
      <c r="B13" s="23" t="s">
        <v>9</v>
      </c>
      <c r="C13" s="8">
        <f>D13+E13+F13+G13</f>
        <v>11247.887</v>
      </c>
      <c r="D13" s="8"/>
      <c r="E13" s="8"/>
      <c r="F13" s="8">
        <v>6034.747</v>
      </c>
      <c r="G13" s="8">
        <v>5213.14</v>
      </c>
    </row>
    <row r="14" spans="1:7" ht="15">
      <c r="A14" s="24" t="s">
        <v>14</v>
      </c>
      <c r="B14" s="22" t="s">
        <v>10</v>
      </c>
      <c r="C14" s="9">
        <f>C13/C4*100</f>
        <v>11.49997801813555</v>
      </c>
      <c r="D14" s="9"/>
      <c r="E14" s="9"/>
      <c r="F14" s="9">
        <f>F13/F4*100</f>
        <v>6.169999560362712</v>
      </c>
      <c r="G14" s="9">
        <f>G13/G4*100</f>
        <v>13.519500298663237</v>
      </c>
    </row>
    <row r="15" spans="1:7" ht="30">
      <c r="A15" s="24" t="s">
        <v>11</v>
      </c>
      <c r="B15" s="23" t="s">
        <v>12</v>
      </c>
      <c r="C15" s="10">
        <f>D15+E15+F15+G15</f>
        <v>86560</v>
      </c>
      <c r="D15" s="10">
        <f>D16</f>
        <v>0</v>
      </c>
      <c r="E15" s="10">
        <f>E16</f>
        <v>0</v>
      </c>
      <c r="F15" s="10">
        <f>F16+F17+F18</f>
        <v>53213</v>
      </c>
      <c r="G15" s="10">
        <f>G16+G18</f>
        <v>33347</v>
      </c>
    </row>
    <row r="16" spans="1:7" ht="30">
      <c r="A16" s="24" t="s">
        <v>13</v>
      </c>
      <c r="B16" s="22" t="s">
        <v>27</v>
      </c>
      <c r="C16" s="12">
        <f>D16+E16+F16+G16</f>
        <v>69693</v>
      </c>
      <c r="D16" s="12"/>
      <c r="E16" s="12"/>
      <c r="F16" s="12">
        <v>36460</v>
      </c>
      <c r="G16" s="12">
        <v>33233</v>
      </c>
    </row>
    <row r="17" spans="1:7" ht="30">
      <c r="A17" s="24" t="s">
        <v>25</v>
      </c>
      <c r="B17" s="22" t="s">
        <v>33</v>
      </c>
      <c r="C17" s="12">
        <f>D17+E17+F17+G17</f>
        <v>16460</v>
      </c>
      <c r="D17" s="12"/>
      <c r="E17" s="12"/>
      <c r="F17" s="12">
        <v>16460</v>
      </c>
      <c r="G17" s="12"/>
    </row>
    <row r="18" spans="1:7" ht="15">
      <c r="A18" s="24" t="s">
        <v>28</v>
      </c>
      <c r="B18" s="22" t="s">
        <v>30</v>
      </c>
      <c r="C18" s="12">
        <f>D18+E18+F18+G18</f>
        <v>407</v>
      </c>
      <c r="D18" s="12"/>
      <c r="E18" s="12"/>
      <c r="F18" s="12">
        <v>293</v>
      </c>
      <c r="G18" s="12">
        <v>114</v>
      </c>
    </row>
    <row r="19" spans="1:7" ht="21.75" customHeight="1">
      <c r="A19" s="5"/>
      <c r="B19" s="54" t="s">
        <v>32</v>
      </c>
      <c r="C19" s="55"/>
      <c r="D19" s="55"/>
      <c r="E19" s="55"/>
      <c r="F19" s="55"/>
      <c r="G19" s="56"/>
    </row>
    <row r="20" spans="1:7" ht="15">
      <c r="A20" s="5"/>
      <c r="B20" s="6"/>
      <c r="C20" s="53" t="s">
        <v>20</v>
      </c>
      <c r="D20" s="53"/>
      <c r="E20" s="53"/>
      <c r="F20" s="53"/>
      <c r="G20" s="53"/>
    </row>
    <row r="21" spans="1:7" ht="15">
      <c r="A21" s="3"/>
      <c r="B21" s="4" t="s">
        <v>15</v>
      </c>
      <c r="C21" s="4" t="s">
        <v>17</v>
      </c>
      <c r="D21" s="7" t="s">
        <v>0</v>
      </c>
      <c r="E21" s="7" t="s">
        <v>1</v>
      </c>
      <c r="F21" s="7" t="s">
        <v>2</v>
      </c>
      <c r="G21" s="7" t="s">
        <v>3</v>
      </c>
    </row>
    <row r="22" spans="1:7" ht="30">
      <c r="A22" s="24">
        <v>1</v>
      </c>
      <c r="B22" s="23" t="s">
        <v>21</v>
      </c>
      <c r="C22" s="13">
        <f>C28+C29+C30</f>
        <v>15.400800000000002</v>
      </c>
      <c r="D22" s="13">
        <f>D28+D29</f>
        <v>4.8</v>
      </c>
      <c r="E22" s="13">
        <f>E28+E29</f>
        <v>0</v>
      </c>
      <c r="F22" s="13">
        <f>F23+F29+F30</f>
        <v>15.400800000000002</v>
      </c>
      <c r="G22" s="13">
        <f>G23</f>
        <v>6.2172740000000015</v>
      </c>
    </row>
    <row r="23" spans="1:7" ht="15">
      <c r="A23" s="24"/>
      <c r="B23" s="1" t="s">
        <v>16</v>
      </c>
      <c r="C23" s="14" t="s">
        <v>19</v>
      </c>
      <c r="D23" s="14" t="s">
        <v>19</v>
      </c>
      <c r="E23" s="14"/>
      <c r="F23" s="15">
        <f>D28+D29</f>
        <v>4.8</v>
      </c>
      <c r="G23" s="15">
        <f>G27</f>
        <v>6.2172740000000015</v>
      </c>
    </row>
    <row r="24" spans="1:7" ht="15">
      <c r="A24" s="24"/>
      <c r="B24" s="22" t="s">
        <v>18</v>
      </c>
      <c r="C24" s="14" t="s">
        <v>19</v>
      </c>
      <c r="D24" s="14" t="s">
        <v>19</v>
      </c>
      <c r="E24" s="14" t="s">
        <v>19</v>
      </c>
      <c r="F24" s="14" t="s">
        <v>19</v>
      </c>
      <c r="G24" s="14" t="s">
        <v>19</v>
      </c>
    </row>
    <row r="25" spans="1:7" ht="15">
      <c r="A25" s="24"/>
      <c r="B25" s="22" t="s">
        <v>0</v>
      </c>
      <c r="C25" s="14" t="s">
        <v>19</v>
      </c>
      <c r="D25" s="14" t="s">
        <v>19</v>
      </c>
      <c r="E25" s="14"/>
      <c r="F25" s="15">
        <f>D28+D29</f>
        <v>4.8</v>
      </c>
      <c r="G25" s="15"/>
    </row>
    <row r="26" spans="1:7" ht="15">
      <c r="A26" s="24"/>
      <c r="B26" s="22" t="s">
        <v>1</v>
      </c>
      <c r="C26" s="14" t="s">
        <v>19</v>
      </c>
      <c r="D26" s="14" t="s">
        <v>19</v>
      </c>
      <c r="E26" s="14" t="s">
        <v>19</v>
      </c>
      <c r="F26" s="15"/>
      <c r="G26" s="15"/>
    </row>
    <row r="27" spans="1:7" ht="15">
      <c r="A27" s="24"/>
      <c r="B27" s="22" t="s">
        <v>2</v>
      </c>
      <c r="C27" s="14" t="s">
        <v>19</v>
      </c>
      <c r="D27" s="14" t="s">
        <v>19</v>
      </c>
      <c r="E27" s="14" t="s">
        <v>19</v>
      </c>
      <c r="F27" s="14" t="s">
        <v>19</v>
      </c>
      <c r="G27" s="15">
        <f>F22-F31-F33</f>
        <v>6.2172740000000015</v>
      </c>
    </row>
    <row r="28" spans="1:7" ht="15">
      <c r="A28" s="24" t="s">
        <v>6</v>
      </c>
      <c r="B28" s="22" t="s">
        <v>26</v>
      </c>
      <c r="C28" s="15">
        <f>D28+E28+F28+G28</f>
        <v>3.5</v>
      </c>
      <c r="D28" s="17">
        <v>3.5</v>
      </c>
      <c r="E28" s="17"/>
      <c r="F28" s="17"/>
      <c r="G28" s="17"/>
    </row>
    <row r="29" spans="1:7" ht="30">
      <c r="A29" s="24" t="s">
        <v>7</v>
      </c>
      <c r="B29" s="22" t="s">
        <v>34</v>
      </c>
      <c r="C29" s="15">
        <f>D29+E29+F29+G29</f>
        <v>11.770800000000001</v>
      </c>
      <c r="D29" s="17">
        <v>1.3</v>
      </c>
      <c r="E29" s="17"/>
      <c r="F29" s="17">
        <v>10.4708</v>
      </c>
      <c r="G29" s="17"/>
    </row>
    <row r="30" spans="1:7" ht="15">
      <c r="A30" s="24" t="s">
        <v>23</v>
      </c>
      <c r="B30" s="25" t="s">
        <v>29</v>
      </c>
      <c r="C30" s="15">
        <f>F30</f>
        <v>0.13</v>
      </c>
      <c r="D30" s="17"/>
      <c r="E30" s="17"/>
      <c r="F30" s="17">
        <v>0.13</v>
      </c>
      <c r="G30" s="17"/>
    </row>
    <row r="31" spans="1:7" ht="15">
      <c r="A31" s="24" t="s">
        <v>8</v>
      </c>
      <c r="B31" s="23" t="s">
        <v>22</v>
      </c>
      <c r="C31" s="13">
        <f>D31+E31+F31+G31</f>
        <v>1.790764</v>
      </c>
      <c r="D31" s="18"/>
      <c r="E31" s="18"/>
      <c r="F31" s="18">
        <v>0.950226</v>
      </c>
      <c r="G31" s="18">
        <v>0.840538</v>
      </c>
    </row>
    <row r="32" spans="1:7" ht="15">
      <c r="A32" s="24" t="s">
        <v>14</v>
      </c>
      <c r="B32" s="22" t="s">
        <v>10</v>
      </c>
      <c r="C32" s="9">
        <f>C31/C22*100</f>
        <v>11.62773362422731</v>
      </c>
      <c r="D32" s="19"/>
      <c r="E32" s="19"/>
      <c r="F32" s="19">
        <f>F31/F22*100</f>
        <v>6.169978182951534</v>
      </c>
      <c r="G32" s="9">
        <f>G31/G22*100</f>
        <v>13.519397729615903</v>
      </c>
    </row>
    <row r="33" spans="1:7" ht="30">
      <c r="A33" s="24" t="s">
        <v>11</v>
      </c>
      <c r="B33" s="23" t="s">
        <v>12</v>
      </c>
      <c r="C33" s="13">
        <f>D33+E33+F33+G33</f>
        <v>13.61</v>
      </c>
      <c r="D33" s="18">
        <f>D34</f>
        <v>0</v>
      </c>
      <c r="E33" s="18">
        <f>E34</f>
        <v>0</v>
      </c>
      <c r="F33" s="18">
        <f>F34+F35+F36</f>
        <v>8.2333</v>
      </c>
      <c r="G33" s="18">
        <f>G34+G36</f>
        <v>5.3767</v>
      </c>
    </row>
    <row r="34" spans="1:7" ht="30">
      <c r="A34" s="24" t="s">
        <v>13</v>
      </c>
      <c r="B34" s="22" t="s">
        <v>27</v>
      </c>
      <c r="C34" s="15">
        <f>D34+E34+F34+G34</f>
        <v>11.02</v>
      </c>
      <c r="D34" s="17"/>
      <c r="E34" s="17"/>
      <c r="F34" s="17">
        <v>5.67</v>
      </c>
      <c r="G34" s="17">
        <v>5.35</v>
      </c>
    </row>
    <row r="35" spans="1:7" ht="30">
      <c r="A35" s="24" t="s">
        <v>25</v>
      </c>
      <c r="B35" s="22" t="s">
        <v>33</v>
      </c>
      <c r="C35" s="15">
        <f>D35+E35+F35+G35</f>
        <v>2.5</v>
      </c>
      <c r="D35" s="20"/>
      <c r="E35" s="20"/>
      <c r="F35" s="21">
        <v>2.5</v>
      </c>
      <c r="G35" s="20"/>
    </row>
    <row r="36" spans="1:7" ht="15">
      <c r="A36" s="24" t="s">
        <v>28</v>
      </c>
      <c r="B36" s="22" t="s">
        <v>30</v>
      </c>
      <c r="C36" s="15">
        <f>D36+E36+F36+G36</f>
        <v>0.09</v>
      </c>
      <c r="D36" s="4"/>
      <c r="E36" s="4"/>
      <c r="F36" s="4">
        <v>0.0633</v>
      </c>
      <c r="G36" s="4">
        <v>0.0267</v>
      </c>
    </row>
  </sheetData>
  <sheetProtection/>
  <mergeCells count="4">
    <mergeCell ref="A1:G1"/>
    <mergeCell ref="C2:G2"/>
    <mergeCell ref="B19:G19"/>
    <mergeCell ref="C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28125" style="2" customWidth="1"/>
    <col min="2" max="2" width="30.7109375" style="0" customWidth="1"/>
    <col min="3" max="3" width="12.421875" style="0" customWidth="1"/>
    <col min="4" max="5" width="9.7109375" style="0" customWidth="1"/>
    <col min="6" max="6" width="11.00390625" style="0" customWidth="1"/>
    <col min="7" max="7" width="9.7109375" style="0" customWidth="1"/>
  </cols>
  <sheetData>
    <row r="1" spans="1:7" ht="30.75" customHeight="1">
      <c r="A1" s="57" t="s">
        <v>37</v>
      </c>
      <c r="B1" s="58"/>
      <c r="C1" s="58"/>
      <c r="D1" s="58"/>
      <c r="E1" s="58"/>
      <c r="F1" s="58"/>
      <c r="G1" s="58"/>
    </row>
    <row r="2" spans="1:7" ht="15">
      <c r="A2" s="5"/>
      <c r="B2" s="6"/>
      <c r="C2" s="48" t="s">
        <v>5</v>
      </c>
      <c r="D2" s="49"/>
      <c r="E2" s="49"/>
      <c r="F2" s="49"/>
      <c r="G2" s="50"/>
    </row>
    <row r="3" spans="1:7" ht="15">
      <c r="A3" s="3"/>
      <c r="B3" s="4" t="s">
        <v>15</v>
      </c>
      <c r="C3" s="4" t="s">
        <v>17</v>
      </c>
      <c r="D3" s="7" t="s">
        <v>0</v>
      </c>
      <c r="E3" s="7" t="s">
        <v>1</v>
      </c>
      <c r="F3" s="7" t="s">
        <v>2</v>
      </c>
      <c r="G3" s="7" t="s">
        <v>3</v>
      </c>
    </row>
    <row r="4" spans="1:7" ht="30">
      <c r="A4" s="28">
        <v>1</v>
      </c>
      <c r="B4" s="27" t="s">
        <v>4</v>
      </c>
      <c r="C4" s="10">
        <f>C10+C11+C12</f>
        <v>106278.86</v>
      </c>
      <c r="D4" s="10">
        <f>D10+D11</f>
        <v>34961.266</v>
      </c>
      <c r="E4" s="10">
        <f>E10+E11</f>
        <v>0</v>
      </c>
      <c r="F4" s="10">
        <f>F5+F11+F12</f>
        <v>106278.86000000002</v>
      </c>
      <c r="G4" s="10">
        <f>G5</f>
        <v>40031.32800000001</v>
      </c>
    </row>
    <row r="5" spans="1:7" ht="15">
      <c r="A5" s="28"/>
      <c r="B5" s="1" t="s">
        <v>16</v>
      </c>
      <c r="C5" s="11" t="s">
        <v>19</v>
      </c>
      <c r="D5" s="11" t="s">
        <v>19</v>
      </c>
      <c r="E5" s="11"/>
      <c r="F5" s="12">
        <f>D10+D11</f>
        <v>34961.266</v>
      </c>
      <c r="G5" s="12">
        <f>G9</f>
        <v>40031.32800000001</v>
      </c>
    </row>
    <row r="6" spans="1:7" ht="15">
      <c r="A6" s="28"/>
      <c r="B6" s="26" t="s">
        <v>18</v>
      </c>
      <c r="C6" s="11" t="s">
        <v>19</v>
      </c>
      <c r="D6" s="11" t="s">
        <v>19</v>
      </c>
      <c r="E6" s="11" t="s">
        <v>19</v>
      </c>
      <c r="F6" s="11" t="s">
        <v>19</v>
      </c>
      <c r="G6" s="11" t="s">
        <v>19</v>
      </c>
    </row>
    <row r="7" spans="1:7" ht="15">
      <c r="A7" s="28"/>
      <c r="B7" s="26" t="s">
        <v>0</v>
      </c>
      <c r="C7" s="11" t="s">
        <v>19</v>
      </c>
      <c r="D7" s="11" t="s">
        <v>19</v>
      </c>
      <c r="E7" s="11"/>
      <c r="F7" s="12">
        <f>D10+D11</f>
        <v>34961.266</v>
      </c>
      <c r="G7" s="12"/>
    </row>
    <row r="8" spans="1:7" ht="15">
      <c r="A8" s="28"/>
      <c r="B8" s="26" t="s">
        <v>1</v>
      </c>
      <c r="C8" s="11" t="s">
        <v>19</v>
      </c>
      <c r="D8" s="11" t="s">
        <v>19</v>
      </c>
      <c r="E8" s="11" t="s">
        <v>19</v>
      </c>
      <c r="F8" s="12"/>
      <c r="G8" s="12"/>
    </row>
    <row r="9" spans="1:7" ht="15">
      <c r="A9" s="28"/>
      <c r="B9" s="26" t="s">
        <v>2</v>
      </c>
      <c r="C9" s="11" t="s">
        <v>19</v>
      </c>
      <c r="D9" s="11" t="s">
        <v>19</v>
      </c>
      <c r="E9" s="11" t="s">
        <v>19</v>
      </c>
      <c r="F9" s="11" t="s">
        <v>19</v>
      </c>
      <c r="G9" s="12">
        <f>F4-F13-F15</f>
        <v>40031.32800000001</v>
      </c>
    </row>
    <row r="10" spans="1:7" ht="15">
      <c r="A10" s="28" t="s">
        <v>6</v>
      </c>
      <c r="B10" s="26" t="s">
        <v>26</v>
      </c>
      <c r="C10" s="12">
        <f>D10+E10+F10+G10</f>
        <v>24241.927</v>
      </c>
      <c r="D10" s="12">
        <v>24241.927</v>
      </c>
      <c r="E10" s="12"/>
      <c r="F10" s="12"/>
      <c r="G10" s="12"/>
    </row>
    <row r="11" spans="1:7" ht="30">
      <c r="A11" s="28" t="s">
        <v>7</v>
      </c>
      <c r="B11" s="26" t="s">
        <v>34</v>
      </c>
      <c r="C11" s="12">
        <f>D11+E11+F11+G11</f>
        <v>79668.367</v>
      </c>
      <c r="D11" s="12">
        <v>10719.339</v>
      </c>
      <c r="E11" s="12"/>
      <c r="F11" s="12">
        <v>68949.028</v>
      </c>
      <c r="G11" s="12"/>
    </row>
    <row r="12" spans="1:7" ht="15">
      <c r="A12" s="28" t="s">
        <v>23</v>
      </c>
      <c r="B12" s="26" t="s">
        <v>24</v>
      </c>
      <c r="C12" s="12">
        <f>D12+E12+F12+G12</f>
        <v>2368.566</v>
      </c>
      <c r="D12" s="12"/>
      <c r="E12" s="12"/>
      <c r="F12" s="12">
        <v>2368.566</v>
      </c>
      <c r="G12" s="12"/>
    </row>
    <row r="13" spans="1:7" ht="15">
      <c r="A13" s="28" t="s">
        <v>8</v>
      </c>
      <c r="B13" s="27" t="s">
        <v>9</v>
      </c>
      <c r="C13" s="8">
        <f>D13+E13+F13+G13</f>
        <v>15027.206</v>
      </c>
      <c r="D13" s="8"/>
      <c r="E13" s="8"/>
      <c r="F13" s="8">
        <v>7884.085</v>
      </c>
      <c r="G13" s="8">
        <v>7143.121</v>
      </c>
    </row>
    <row r="14" spans="1:7" ht="15">
      <c r="A14" s="28" t="s">
        <v>14</v>
      </c>
      <c r="B14" s="26" t="s">
        <v>10</v>
      </c>
      <c r="C14" s="9">
        <f>C13/C4*100</f>
        <v>14.139412108861539</v>
      </c>
      <c r="D14" s="9"/>
      <c r="E14" s="9"/>
      <c r="F14" s="9">
        <f>F13/F4*100</f>
        <v>7.418300309205423</v>
      </c>
      <c r="G14" s="9">
        <f>G13/G4*100</f>
        <v>17.84382721452558</v>
      </c>
    </row>
    <row r="15" spans="1:7" ht="30">
      <c r="A15" s="28" t="s">
        <v>11</v>
      </c>
      <c r="B15" s="27" t="s">
        <v>12</v>
      </c>
      <c r="C15" s="10">
        <f>D15+E15+F15+G15</f>
        <v>91251.65400000001</v>
      </c>
      <c r="D15" s="10">
        <f>D16</f>
        <v>0</v>
      </c>
      <c r="E15" s="10">
        <f>E16</f>
        <v>0</v>
      </c>
      <c r="F15" s="10">
        <f>F16+F17+F18</f>
        <v>58363.447</v>
      </c>
      <c r="G15" s="10">
        <f>G16+G18</f>
        <v>32888.207</v>
      </c>
    </row>
    <row r="16" spans="1:7" ht="30">
      <c r="A16" s="28" t="s">
        <v>13</v>
      </c>
      <c r="B16" s="26" t="s">
        <v>27</v>
      </c>
      <c r="C16" s="12">
        <f>D16+E16+F16+G16</f>
        <v>74765.614</v>
      </c>
      <c r="D16" s="12"/>
      <c r="E16" s="12"/>
      <c r="F16" s="12">
        <v>42008.139</v>
      </c>
      <c r="G16" s="12">
        <v>32757.475</v>
      </c>
    </row>
    <row r="17" spans="1:7" ht="30">
      <c r="A17" s="28" t="s">
        <v>25</v>
      </c>
      <c r="B17" s="26" t="s">
        <v>33</v>
      </c>
      <c r="C17" s="12">
        <f>D17+E17+F17+G17</f>
        <v>16170.558</v>
      </c>
      <c r="D17" s="12"/>
      <c r="E17" s="12"/>
      <c r="F17" s="12">
        <v>16170.558</v>
      </c>
      <c r="G17" s="12"/>
    </row>
    <row r="18" spans="1:7" ht="15">
      <c r="A18" s="28" t="s">
        <v>28</v>
      </c>
      <c r="B18" s="26" t="s">
        <v>30</v>
      </c>
      <c r="C18" s="12">
        <f>D18+E18+F18+G18</f>
        <v>315.48199999999997</v>
      </c>
      <c r="D18" s="12"/>
      <c r="E18" s="12"/>
      <c r="F18" s="12">
        <v>184.75</v>
      </c>
      <c r="G18" s="12">
        <v>130.732</v>
      </c>
    </row>
    <row r="19" spans="1:7" ht="15">
      <c r="A19" s="31"/>
      <c r="B19" s="32"/>
      <c r="C19" s="33"/>
      <c r="D19" s="33"/>
      <c r="E19" s="33"/>
      <c r="F19" s="33"/>
      <c r="G19" s="33"/>
    </row>
    <row r="20" spans="1:7" ht="21.75" customHeight="1">
      <c r="A20" s="5"/>
      <c r="B20" s="57" t="s">
        <v>38</v>
      </c>
      <c r="C20" s="58"/>
      <c r="D20" s="58"/>
      <c r="E20" s="58"/>
      <c r="F20" s="58"/>
      <c r="G20" s="58"/>
    </row>
    <row r="21" spans="1:7" ht="15">
      <c r="A21" s="5"/>
      <c r="B21" s="4"/>
      <c r="C21" s="53" t="s">
        <v>20</v>
      </c>
      <c r="D21" s="53"/>
      <c r="E21" s="53"/>
      <c r="F21" s="53"/>
      <c r="G21" s="53"/>
    </row>
    <row r="22" spans="1:7" ht="15">
      <c r="A22" s="3"/>
      <c r="B22" s="4" t="s">
        <v>15</v>
      </c>
      <c r="C22" s="4" t="s">
        <v>17</v>
      </c>
      <c r="D22" s="7" t="s">
        <v>0</v>
      </c>
      <c r="E22" s="7" t="s">
        <v>1</v>
      </c>
      <c r="F22" s="7" t="s">
        <v>2</v>
      </c>
      <c r="G22" s="7" t="s">
        <v>3</v>
      </c>
    </row>
    <row r="23" spans="1:7" ht="30">
      <c r="A23" s="28">
        <v>1</v>
      </c>
      <c r="B23" s="27" t="s">
        <v>21</v>
      </c>
      <c r="C23" s="13">
        <f>C29+C30+C31</f>
        <v>16.3796</v>
      </c>
      <c r="D23" s="13">
        <f>D29+D30</f>
        <v>4.8</v>
      </c>
      <c r="E23" s="13">
        <f>E29+E30</f>
        <v>0</v>
      </c>
      <c r="F23" s="13">
        <f>F24+F30+F31</f>
        <v>16.3796</v>
      </c>
      <c r="G23" s="13">
        <f>G24</f>
        <v>6.3185</v>
      </c>
    </row>
    <row r="24" spans="1:7" ht="15">
      <c r="A24" s="28"/>
      <c r="B24" s="1" t="s">
        <v>16</v>
      </c>
      <c r="C24" s="14" t="s">
        <v>19</v>
      </c>
      <c r="D24" s="14" t="s">
        <v>19</v>
      </c>
      <c r="E24" s="14"/>
      <c r="F24" s="15">
        <f>D29+D30</f>
        <v>4.8</v>
      </c>
      <c r="G24" s="15">
        <f>G28</f>
        <v>6.3185</v>
      </c>
    </row>
    <row r="25" spans="1:7" ht="15">
      <c r="A25" s="28"/>
      <c r="B25" s="26" t="s">
        <v>18</v>
      </c>
      <c r="C25" s="14" t="s">
        <v>19</v>
      </c>
      <c r="D25" s="14" t="s">
        <v>19</v>
      </c>
      <c r="E25" s="14" t="s">
        <v>19</v>
      </c>
      <c r="F25" s="14" t="s">
        <v>19</v>
      </c>
      <c r="G25" s="14" t="s">
        <v>19</v>
      </c>
    </row>
    <row r="26" spans="1:7" ht="15">
      <c r="A26" s="28"/>
      <c r="B26" s="26" t="s">
        <v>0</v>
      </c>
      <c r="C26" s="14" t="s">
        <v>19</v>
      </c>
      <c r="D26" s="14" t="s">
        <v>19</v>
      </c>
      <c r="E26" s="14"/>
      <c r="F26" s="15">
        <f>D29+D30</f>
        <v>4.8</v>
      </c>
      <c r="G26" s="15"/>
    </row>
    <row r="27" spans="1:7" ht="15">
      <c r="A27" s="28"/>
      <c r="B27" s="26" t="s">
        <v>1</v>
      </c>
      <c r="C27" s="14" t="s">
        <v>19</v>
      </c>
      <c r="D27" s="14" t="s">
        <v>19</v>
      </c>
      <c r="E27" s="14" t="s">
        <v>19</v>
      </c>
      <c r="F27" s="15"/>
      <c r="G27" s="15"/>
    </row>
    <row r="28" spans="1:7" ht="15">
      <c r="A28" s="28"/>
      <c r="B28" s="26" t="s">
        <v>2</v>
      </c>
      <c r="C28" s="14" t="s">
        <v>19</v>
      </c>
      <c r="D28" s="14" t="s">
        <v>19</v>
      </c>
      <c r="E28" s="14" t="s">
        <v>19</v>
      </c>
      <c r="F28" s="14" t="s">
        <v>19</v>
      </c>
      <c r="G28" s="15">
        <f>F23-F32-F34</f>
        <v>6.3185</v>
      </c>
    </row>
    <row r="29" spans="1:7" ht="15">
      <c r="A29" s="28" t="s">
        <v>6</v>
      </c>
      <c r="B29" s="26" t="s">
        <v>26</v>
      </c>
      <c r="C29" s="15">
        <f>D29+E29+F29+G29</f>
        <v>3.5</v>
      </c>
      <c r="D29" s="17">
        <v>3.5</v>
      </c>
      <c r="E29" s="17"/>
      <c r="F29" s="17"/>
      <c r="G29" s="17"/>
    </row>
    <row r="30" spans="1:7" ht="30">
      <c r="A30" s="28" t="s">
        <v>7</v>
      </c>
      <c r="B30" s="26" t="s">
        <v>34</v>
      </c>
      <c r="C30" s="15">
        <f>D30+E30+F30+G30</f>
        <v>12.1622</v>
      </c>
      <c r="D30" s="17">
        <v>1.3</v>
      </c>
      <c r="E30" s="17"/>
      <c r="F30" s="17">
        <v>10.8622</v>
      </c>
      <c r="G30" s="17"/>
    </row>
    <row r="31" spans="1:7" ht="15">
      <c r="A31" s="28" t="s">
        <v>23</v>
      </c>
      <c r="B31" s="26" t="s">
        <v>24</v>
      </c>
      <c r="C31" s="15">
        <f>F31</f>
        <v>0.7174</v>
      </c>
      <c r="D31" s="17"/>
      <c r="E31" s="17"/>
      <c r="F31" s="17">
        <v>0.7174</v>
      </c>
      <c r="G31" s="17"/>
    </row>
    <row r="32" spans="1:7" ht="15">
      <c r="A32" s="28" t="s">
        <v>8</v>
      </c>
      <c r="B32" s="27" t="s">
        <v>22</v>
      </c>
      <c r="C32" s="13">
        <f>D32+E32+F32+G32</f>
        <v>2.3437</v>
      </c>
      <c r="D32" s="18"/>
      <c r="E32" s="18"/>
      <c r="F32" s="18">
        <v>1.2161</v>
      </c>
      <c r="G32" s="18">
        <v>1.1276</v>
      </c>
    </row>
    <row r="33" spans="1:7" ht="15">
      <c r="A33" s="28" t="s">
        <v>14</v>
      </c>
      <c r="B33" s="26" t="s">
        <v>10</v>
      </c>
      <c r="C33" s="9">
        <f>C32/C23*100</f>
        <v>14.308652225939584</v>
      </c>
      <c r="D33" s="19"/>
      <c r="E33" s="19"/>
      <c r="F33" s="19">
        <f>F32/F23*100</f>
        <v>7.424479230262033</v>
      </c>
      <c r="G33" s="9">
        <f>G32/G23*100</f>
        <v>17.846007755005143</v>
      </c>
    </row>
    <row r="34" spans="1:7" ht="30">
      <c r="A34" s="28" t="s">
        <v>11</v>
      </c>
      <c r="B34" s="27" t="s">
        <v>12</v>
      </c>
      <c r="C34" s="13">
        <f>D34+E34+F34+G34</f>
        <v>14.035899999999998</v>
      </c>
      <c r="D34" s="18">
        <f>D35</f>
        <v>0</v>
      </c>
      <c r="E34" s="18">
        <f>E35</f>
        <v>0</v>
      </c>
      <c r="F34" s="18">
        <f>F35+F36+F37</f>
        <v>8.844999999999999</v>
      </c>
      <c r="G34" s="18">
        <f>G35+G37</f>
        <v>5.1909</v>
      </c>
    </row>
    <row r="35" spans="1:7" ht="30">
      <c r="A35" s="28" t="s">
        <v>13</v>
      </c>
      <c r="B35" s="26" t="s">
        <v>27</v>
      </c>
      <c r="C35" s="15">
        <f>D35+E35+F35+G35</f>
        <v>11.5139</v>
      </c>
      <c r="D35" s="17"/>
      <c r="E35" s="17"/>
      <c r="F35" s="17">
        <v>6.345</v>
      </c>
      <c r="G35" s="17">
        <v>5.1689</v>
      </c>
    </row>
    <row r="36" spans="1:7" ht="30">
      <c r="A36" s="28" t="s">
        <v>25</v>
      </c>
      <c r="B36" s="26" t="s">
        <v>33</v>
      </c>
      <c r="C36" s="15">
        <f>D36+E36+F36+G36</f>
        <v>2.47</v>
      </c>
      <c r="D36" s="20"/>
      <c r="E36" s="20"/>
      <c r="F36" s="21">
        <v>2.47</v>
      </c>
      <c r="G36" s="20"/>
    </row>
    <row r="37" spans="1:7" ht="15">
      <c r="A37" s="28" t="s">
        <v>28</v>
      </c>
      <c r="B37" s="26" t="s">
        <v>30</v>
      </c>
      <c r="C37" s="15">
        <f>D37+E37+F37+G37</f>
        <v>0.052</v>
      </c>
      <c r="D37" s="4"/>
      <c r="E37" s="4"/>
      <c r="F37" s="16">
        <v>0.03</v>
      </c>
      <c r="G37" s="16">
        <v>0.022</v>
      </c>
    </row>
  </sheetData>
  <sheetProtection/>
  <mergeCells count="4">
    <mergeCell ref="C21:G21"/>
    <mergeCell ref="A1:G1"/>
    <mergeCell ref="C2:G2"/>
    <mergeCell ref="B20:G20"/>
  </mergeCells>
  <printOptions/>
  <pageMargins left="0.11811023622047245" right="0.11811023622047245" top="0.15748031496062992" bottom="0.35433070866141736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M18" sqref="M18"/>
    </sheetView>
  </sheetViews>
  <sheetFormatPr defaultColWidth="9.140625" defaultRowHeight="15"/>
  <cols>
    <col min="1" max="1" width="5.28125" style="2" customWidth="1"/>
    <col min="2" max="2" width="30.7109375" style="0" customWidth="1"/>
    <col min="3" max="3" width="12.421875" style="0" customWidth="1"/>
    <col min="4" max="5" width="9.7109375" style="0" customWidth="1"/>
    <col min="6" max="6" width="11.00390625" style="0" customWidth="1"/>
    <col min="7" max="7" width="9.7109375" style="0" customWidth="1"/>
    <col min="11" max="11" width="16.140625" style="0" customWidth="1"/>
    <col min="12" max="12" width="13.140625" style="0" customWidth="1"/>
  </cols>
  <sheetData>
    <row r="1" spans="1:7" ht="35.25" customHeight="1">
      <c r="A1" s="57" t="s">
        <v>39</v>
      </c>
      <c r="B1" s="58"/>
      <c r="C1" s="58"/>
      <c r="D1" s="58"/>
      <c r="E1" s="58"/>
      <c r="F1" s="58"/>
      <c r="G1" s="58"/>
    </row>
    <row r="2" spans="1:7" ht="15">
      <c r="A2" s="5"/>
      <c r="B2" s="6"/>
      <c r="C2" s="48" t="s">
        <v>5</v>
      </c>
      <c r="D2" s="49"/>
      <c r="E2" s="49"/>
      <c r="F2" s="49"/>
      <c r="G2" s="50"/>
    </row>
    <row r="3" spans="1:7" ht="15">
      <c r="A3" s="3"/>
      <c r="B3" s="4" t="s">
        <v>15</v>
      </c>
      <c r="C3" s="4" t="s">
        <v>17</v>
      </c>
      <c r="D3" s="7" t="s">
        <v>0</v>
      </c>
      <c r="E3" s="7" t="s">
        <v>1</v>
      </c>
      <c r="F3" s="7" t="s">
        <v>2</v>
      </c>
      <c r="G3" s="7" t="s">
        <v>3</v>
      </c>
    </row>
    <row r="4" spans="1:7" ht="30">
      <c r="A4" s="28">
        <v>1</v>
      </c>
      <c r="B4" s="35" t="s">
        <v>4</v>
      </c>
      <c r="C4" s="10">
        <f>C10+C11+C12</f>
        <v>106278.86</v>
      </c>
      <c r="D4" s="10">
        <f>D10+D11</f>
        <v>34961.266</v>
      </c>
      <c r="E4" s="10">
        <f>E10+E11</f>
        <v>0</v>
      </c>
      <c r="F4" s="10">
        <f>F5+F11+F12</f>
        <v>106278.86000000002</v>
      </c>
      <c r="G4" s="10">
        <f>G5</f>
        <v>40031.32800000001</v>
      </c>
    </row>
    <row r="5" spans="1:7" ht="15">
      <c r="A5" s="28"/>
      <c r="B5" s="1" t="s">
        <v>16</v>
      </c>
      <c r="C5" s="11" t="s">
        <v>19</v>
      </c>
      <c r="D5" s="11" t="s">
        <v>19</v>
      </c>
      <c r="E5" s="11"/>
      <c r="F5" s="12">
        <f>D10+D11</f>
        <v>34961.266</v>
      </c>
      <c r="G5" s="12">
        <f>G9</f>
        <v>40031.32800000001</v>
      </c>
    </row>
    <row r="6" spans="1:7" ht="15">
      <c r="A6" s="28"/>
      <c r="B6" s="34" t="s">
        <v>18</v>
      </c>
      <c r="C6" s="11" t="s">
        <v>19</v>
      </c>
      <c r="D6" s="11" t="s">
        <v>19</v>
      </c>
      <c r="E6" s="11" t="s">
        <v>19</v>
      </c>
      <c r="F6" s="11" t="s">
        <v>19</v>
      </c>
      <c r="G6" s="11" t="s">
        <v>19</v>
      </c>
    </row>
    <row r="7" spans="1:7" ht="15">
      <c r="A7" s="28"/>
      <c r="B7" s="34" t="s">
        <v>0</v>
      </c>
      <c r="C7" s="11" t="s">
        <v>19</v>
      </c>
      <c r="D7" s="11" t="s">
        <v>19</v>
      </c>
      <c r="E7" s="11"/>
      <c r="F7" s="12">
        <f>D10+D11</f>
        <v>34961.266</v>
      </c>
      <c r="G7" s="12"/>
    </row>
    <row r="8" spans="1:7" ht="15">
      <c r="A8" s="28"/>
      <c r="B8" s="34" t="s">
        <v>1</v>
      </c>
      <c r="C8" s="11" t="s">
        <v>19</v>
      </c>
      <c r="D8" s="11" t="s">
        <v>19</v>
      </c>
      <c r="E8" s="11" t="s">
        <v>19</v>
      </c>
      <c r="F8" s="12"/>
      <c r="G8" s="12"/>
    </row>
    <row r="9" spans="1:7" ht="15">
      <c r="A9" s="28"/>
      <c r="B9" s="34" t="s">
        <v>2</v>
      </c>
      <c r="C9" s="11" t="s">
        <v>19</v>
      </c>
      <c r="D9" s="11" t="s">
        <v>19</v>
      </c>
      <c r="E9" s="11" t="s">
        <v>19</v>
      </c>
      <c r="F9" s="11" t="s">
        <v>19</v>
      </c>
      <c r="G9" s="12">
        <f>F4-F13-F15</f>
        <v>40031.32800000001</v>
      </c>
    </row>
    <row r="10" spans="1:7" ht="15">
      <c r="A10" s="28" t="s">
        <v>6</v>
      </c>
      <c r="B10" s="34" t="s">
        <v>26</v>
      </c>
      <c r="C10" s="12">
        <f>D10+E10+F10+G10</f>
        <v>24241.927</v>
      </c>
      <c r="D10" s="12">
        <v>24241.927</v>
      </c>
      <c r="E10" s="12"/>
      <c r="F10" s="12"/>
      <c r="G10" s="12"/>
    </row>
    <row r="11" spans="1:7" ht="30">
      <c r="A11" s="28" t="s">
        <v>7</v>
      </c>
      <c r="B11" s="34" t="s">
        <v>34</v>
      </c>
      <c r="C11" s="12">
        <f>D11+E11+F11+G11</f>
        <v>79668.367</v>
      </c>
      <c r="D11" s="12">
        <v>10719.339</v>
      </c>
      <c r="E11" s="12"/>
      <c r="F11" s="12">
        <v>68949.028</v>
      </c>
      <c r="G11" s="12"/>
    </row>
    <row r="12" spans="1:7" ht="15">
      <c r="A12" s="28" t="s">
        <v>23</v>
      </c>
      <c r="B12" s="34" t="s">
        <v>24</v>
      </c>
      <c r="C12" s="12">
        <f>D12+E12+F12+G12</f>
        <v>2368.566</v>
      </c>
      <c r="D12" s="12"/>
      <c r="E12" s="12"/>
      <c r="F12" s="12">
        <v>2368.566</v>
      </c>
      <c r="G12" s="12"/>
    </row>
    <row r="13" spans="1:7" ht="24.75" customHeight="1">
      <c r="A13" s="28" t="s">
        <v>8</v>
      </c>
      <c r="B13" s="35" t="s">
        <v>9</v>
      </c>
      <c r="C13" s="10">
        <f>D13+E13+F13+G13</f>
        <v>15088.274000000001</v>
      </c>
      <c r="D13" s="10"/>
      <c r="E13" s="10"/>
      <c r="F13" s="10">
        <v>7884.085</v>
      </c>
      <c r="G13" s="10">
        <f>7143.121+61.068</f>
        <v>7204.189</v>
      </c>
    </row>
    <row r="14" spans="1:7" ht="15">
      <c r="A14" s="28" t="s">
        <v>14</v>
      </c>
      <c r="B14" s="34" t="s">
        <v>10</v>
      </c>
      <c r="C14" s="9">
        <f>C13/C4*100</f>
        <v>14.196872266036728</v>
      </c>
      <c r="D14" s="9"/>
      <c r="E14" s="9"/>
      <c r="F14" s="9">
        <f>F13/F4*100</f>
        <v>7.418300309205423</v>
      </c>
      <c r="G14" s="9">
        <f>G13/G4*100</f>
        <v>17.99637773695641</v>
      </c>
    </row>
    <row r="15" spans="1:7" ht="30">
      <c r="A15" s="28" t="s">
        <v>11</v>
      </c>
      <c r="B15" s="35" t="s">
        <v>12</v>
      </c>
      <c r="C15" s="10">
        <f>D15+E15+F15+G15</f>
        <v>91190.58600000001</v>
      </c>
      <c r="D15" s="10">
        <f>D16</f>
        <v>0</v>
      </c>
      <c r="E15" s="10">
        <f>E16</f>
        <v>0</v>
      </c>
      <c r="F15" s="10">
        <f>F16+F17+F18</f>
        <v>58363.447</v>
      </c>
      <c r="G15" s="10">
        <f>G16+G18</f>
        <v>32827.139</v>
      </c>
    </row>
    <row r="16" spans="1:7" ht="30">
      <c r="A16" s="28" t="s">
        <v>13</v>
      </c>
      <c r="B16" s="34" t="s">
        <v>27</v>
      </c>
      <c r="C16" s="12">
        <f>D16+E16+F16+G16</f>
        <v>74704.546</v>
      </c>
      <c r="D16" s="12"/>
      <c r="E16" s="12"/>
      <c r="F16" s="12">
        <v>42008.139</v>
      </c>
      <c r="G16" s="12">
        <f>32757.475-61.068</f>
        <v>32696.407</v>
      </c>
    </row>
    <row r="17" spans="1:7" ht="30">
      <c r="A17" s="28" t="s">
        <v>25</v>
      </c>
      <c r="B17" s="34" t="s">
        <v>33</v>
      </c>
      <c r="C17" s="12">
        <f>D17+E17+F17+G17</f>
        <v>16170.558</v>
      </c>
      <c r="D17" s="12"/>
      <c r="E17" s="12"/>
      <c r="F17" s="12">
        <v>16170.558</v>
      </c>
      <c r="G17" s="12"/>
    </row>
    <row r="18" spans="1:7" ht="17.25" customHeight="1">
      <c r="A18" s="28" t="s">
        <v>28</v>
      </c>
      <c r="B18" s="34" t="s">
        <v>30</v>
      </c>
      <c r="C18" s="12">
        <f>D18+E18+F18+G18</f>
        <v>315.48199999999997</v>
      </c>
      <c r="D18" s="12"/>
      <c r="E18" s="12"/>
      <c r="F18" s="12">
        <v>184.75</v>
      </c>
      <c r="G18" s="12">
        <v>130.732</v>
      </c>
    </row>
    <row r="19" spans="1:7" ht="15">
      <c r="A19" s="31"/>
      <c r="B19" s="32"/>
      <c r="C19" s="33"/>
      <c r="D19" s="33"/>
      <c r="E19" s="33"/>
      <c r="F19" s="33"/>
      <c r="G19" s="33"/>
    </row>
    <row r="20" spans="1:7" ht="30.75" customHeight="1">
      <c r="A20" s="5"/>
      <c r="B20" s="57" t="s">
        <v>40</v>
      </c>
      <c r="C20" s="58"/>
      <c r="D20" s="58"/>
      <c r="E20" s="58"/>
      <c r="F20" s="58"/>
      <c r="G20" s="58"/>
    </row>
    <row r="21" spans="1:7" ht="15">
      <c r="A21" s="5"/>
      <c r="B21" s="4"/>
      <c r="C21" s="53" t="s">
        <v>20</v>
      </c>
      <c r="D21" s="53"/>
      <c r="E21" s="53"/>
      <c r="F21" s="53"/>
      <c r="G21" s="53"/>
    </row>
    <row r="22" spans="1:7" ht="15">
      <c r="A22" s="3"/>
      <c r="B22" s="4" t="s">
        <v>15</v>
      </c>
      <c r="C22" s="4" t="s">
        <v>17</v>
      </c>
      <c r="D22" s="7" t="s">
        <v>0</v>
      </c>
      <c r="E22" s="7" t="s">
        <v>1</v>
      </c>
      <c r="F22" s="7" t="s">
        <v>2</v>
      </c>
      <c r="G22" s="7" t="s">
        <v>3</v>
      </c>
    </row>
    <row r="23" spans="1:7" ht="30">
      <c r="A23" s="28">
        <v>1</v>
      </c>
      <c r="B23" s="35" t="s">
        <v>21</v>
      </c>
      <c r="C23" s="13">
        <f>C29+C30+C31</f>
        <v>16.3796</v>
      </c>
      <c r="D23" s="13">
        <f>D29+D30</f>
        <v>4.8</v>
      </c>
      <c r="E23" s="13">
        <f>E29+E30</f>
        <v>0</v>
      </c>
      <c r="F23" s="13">
        <f>F24+F30+F31</f>
        <v>16.3796</v>
      </c>
      <c r="G23" s="13">
        <f>G24</f>
        <v>6.3185</v>
      </c>
    </row>
    <row r="24" spans="1:7" ht="15">
      <c r="A24" s="28"/>
      <c r="B24" s="1" t="s">
        <v>16</v>
      </c>
      <c r="C24" s="14" t="s">
        <v>19</v>
      </c>
      <c r="D24" s="14" t="s">
        <v>19</v>
      </c>
      <c r="E24" s="14"/>
      <c r="F24" s="15">
        <f>D29+D30</f>
        <v>4.8</v>
      </c>
      <c r="G24" s="15">
        <f>G28</f>
        <v>6.3185</v>
      </c>
    </row>
    <row r="25" spans="1:7" ht="15">
      <c r="A25" s="28"/>
      <c r="B25" s="34" t="s">
        <v>18</v>
      </c>
      <c r="C25" s="14" t="s">
        <v>19</v>
      </c>
      <c r="D25" s="14" t="s">
        <v>19</v>
      </c>
      <c r="E25" s="14" t="s">
        <v>19</v>
      </c>
      <c r="F25" s="14" t="s">
        <v>19</v>
      </c>
      <c r="G25" s="14" t="s">
        <v>19</v>
      </c>
    </row>
    <row r="26" spans="1:7" ht="15">
      <c r="A26" s="28"/>
      <c r="B26" s="34" t="s">
        <v>0</v>
      </c>
      <c r="C26" s="14" t="s">
        <v>19</v>
      </c>
      <c r="D26" s="14" t="s">
        <v>19</v>
      </c>
      <c r="E26" s="14"/>
      <c r="F26" s="15">
        <f>D29+D30</f>
        <v>4.8</v>
      </c>
      <c r="G26" s="15"/>
    </row>
    <row r="27" spans="1:7" ht="15">
      <c r="A27" s="28"/>
      <c r="B27" s="34" t="s">
        <v>1</v>
      </c>
      <c r="C27" s="14" t="s">
        <v>19</v>
      </c>
      <c r="D27" s="14" t="s">
        <v>19</v>
      </c>
      <c r="E27" s="14" t="s">
        <v>19</v>
      </c>
      <c r="F27" s="15"/>
      <c r="G27" s="15"/>
    </row>
    <row r="28" spans="1:7" ht="15">
      <c r="A28" s="28"/>
      <c r="B28" s="34" t="s">
        <v>2</v>
      </c>
      <c r="C28" s="14" t="s">
        <v>19</v>
      </c>
      <c r="D28" s="14" t="s">
        <v>19</v>
      </c>
      <c r="E28" s="14" t="s">
        <v>19</v>
      </c>
      <c r="F28" s="14" t="s">
        <v>19</v>
      </c>
      <c r="G28" s="15">
        <f>F23-F32-F34</f>
        <v>6.3185</v>
      </c>
    </row>
    <row r="29" spans="1:7" ht="15">
      <c r="A29" s="28" t="s">
        <v>6</v>
      </c>
      <c r="B29" s="34" t="s">
        <v>26</v>
      </c>
      <c r="C29" s="15">
        <f>D29+E29+F29+G29</f>
        <v>3.5</v>
      </c>
      <c r="D29" s="17">
        <v>3.5</v>
      </c>
      <c r="E29" s="17"/>
      <c r="F29" s="17"/>
      <c r="G29" s="17"/>
    </row>
    <row r="30" spans="1:7" ht="30">
      <c r="A30" s="28" t="s">
        <v>7</v>
      </c>
      <c r="B30" s="34" t="s">
        <v>34</v>
      </c>
      <c r="C30" s="15">
        <f>D30+E30+F30+G30</f>
        <v>12.1622</v>
      </c>
      <c r="D30" s="17">
        <v>1.3</v>
      </c>
      <c r="E30" s="17"/>
      <c r="F30" s="17">
        <v>10.8622</v>
      </c>
      <c r="G30" s="17"/>
    </row>
    <row r="31" spans="1:7" ht="15">
      <c r="A31" s="28" t="s">
        <v>23</v>
      </c>
      <c r="B31" s="34" t="s">
        <v>24</v>
      </c>
      <c r="C31" s="15">
        <f>F31</f>
        <v>0.7174</v>
      </c>
      <c r="D31" s="17"/>
      <c r="E31" s="17"/>
      <c r="F31" s="17">
        <v>0.7174</v>
      </c>
      <c r="G31" s="17"/>
    </row>
    <row r="32" spans="1:7" ht="15">
      <c r="A32" s="28" t="s">
        <v>8</v>
      </c>
      <c r="B32" s="35" t="s">
        <v>22</v>
      </c>
      <c r="C32" s="13">
        <f>D32+E32+F32+G32</f>
        <v>2.3437</v>
      </c>
      <c r="D32" s="18"/>
      <c r="E32" s="18"/>
      <c r="F32" s="18">
        <v>1.2161</v>
      </c>
      <c r="G32" s="18">
        <v>1.1276</v>
      </c>
    </row>
    <row r="33" spans="1:7" ht="15">
      <c r="A33" s="28" t="s">
        <v>14</v>
      </c>
      <c r="B33" s="34" t="s">
        <v>10</v>
      </c>
      <c r="C33" s="9">
        <f>C32/C23*100</f>
        <v>14.308652225939584</v>
      </c>
      <c r="D33" s="19"/>
      <c r="E33" s="19"/>
      <c r="F33" s="19">
        <f>F32/F23*100</f>
        <v>7.424479230262033</v>
      </c>
      <c r="G33" s="9">
        <f>G32/G23*100</f>
        <v>17.846007755005143</v>
      </c>
    </row>
    <row r="34" spans="1:7" ht="30">
      <c r="A34" s="28" t="s">
        <v>11</v>
      </c>
      <c r="B34" s="35" t="s">
        <v>12</v>
      </c>
      <c r="C34" s="13">
        <f>D34+E34+F34+G34</f>
        <v>14.035899999999998</v>
      </c>
      <c r="D34" s="18">
        <f>D35</f>
        <v>0</v>
      </c>
      <c r="E34" s="18">
        <f>E35</f>
        <v>0</v>
      </c>
      <c r="F34" s="18">
        <f>F35+F36+F37</f>
        <v>8.844999999999999</v>
      </c>
      <c r="G34" s="18">
        <f>G35+G37</f>
        <v>5.1909</v>
      </c>
    </row>
    <row r="35" spans="1:7" ht="30">
      <c r="A35" s="28" t="s">
        <v>13</v>
      </c>
      <c r="B35" s="34" t="s">
        <v>27</v>
      </c>
      <c r="C35" s="15">
        <f>D35+E35+F35+G35</f>
        <v>11.5139</v>
      </c>
      <c r="D35" s="17"/>
      <c r="E35" s="17"/>
      <c r="F35" s="17">
        <v>6.345</v>
      </c>
      <c r="G35" s="17">
        <v>5.1689</v>
      </c>
    </row>
    <row r="36" spans="1:7" ht="30">
      <c r="A36" s="28" t="s">
        <v>25</v>
      </c>
      <c r="B36" s="34" t="s">
        <v>33</v>
      </c>
      <c r="C36" s="15">
        <f>D36+E36+F36+G36</f>
        <v>2.47</v>
      </c>
      <c r="D36" s="20"/>
      <c r="E36" s="20"/>
      <c r="F36" s="21">
        <v>2.47</v>
      </c>
      <c r="G36" s="20"/>
    </row>
    <row r="37" spans="1:7" ht="24" customHeight="1">
      <c r="A37" s="28" t="s">
        <v>28</v>
      </c>
      <c r="B37" s="34" t="s">
        <v>30</v>
      </c>
      <c r="C37" s="15">
        <f>D37+E37+F37+G37</f>
        <v>0.052</v>
      </c>
      <c r="D37" s="4"/>
      <c r="E37" s="4"/>
      <c r="F37" s="16">
        <v>0.03</v>
      </c>
      <c r="G37" s="16">
        <v>0.022</v>
      </c>
    </row>
  </sheetData>
  <sheetProtection/>
  <mergeCells count="4">
    <mergeCell ref="A1:G1"/>
    <mergeCell ref="C2:G2"/>
    <mergeCell ref="B20:G20"/>
    <mergeCell ref="C21:G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19" sqref="B19:G19"/>
    </sheetView>
  </sheetViews>
  <sheetFormatPr defaultColWidth="9.140625" defaultRowHeight="15"/>
  <cols>
    <col min="1" max="1" width="5.28125" style="2" customWidth="1"/>
    <col min="2" max="2" width="30.7109375" style="0" customWidth="1"/>
    <col min="3" max="3" width="12.421875" style="0" customWidth="1"/>
    <col min="4" max="5" width="9.7109375" style="0" customWidth="1"/>
    <col min="6" max="6" width="11.00390625" style="0" customWidth="1"/>
    <col min="7" max="7" width="9.7109375" style="0" customWidth="1"/>
  </cols>
  <sheetData>
    <row r="1" spans="1:7" ht="30.75" customHeight="1">
      <c r="A1" s="51" t="s">
        <v>35</v>
      </c>
      <c r="B1" s="52"/>
      <c r="C1" s="52"/>
      <c r="D1" s="52"/>
      <c r="E1" s="52"/>
      <c r="F1" s="52"/>
      <c r="G1" s="52"/>
    </row>
    <row r="2" spans="1:7" ht="15">
      <c r="A2" s="5"/>
      <c r="B2" s="6"/>
      <c r="C2" s="48" t="s">
        <v>5</v>
      </c>
      <c r="D2" s="49"/>
      <c r="E2" s="49"/>
      <c r="F2" s="49"/>
      <c r="G2" s="50"/>
    </row>
    <row r="3" spans="1:7" ht="15">
      <c r="A3" s="3"/>
      <c r="B3" s="4" t="s">
        <v>15</v>
      </c>
      <c r="C3" s="4" t="s">
        <v>17</v>
      </c>
      <c r="D3" s="7" t="s">
        <v>0</v>
      </c>
      <c r="E3" s="7" t="s">
        <v>1</v>
      </c>
      <c r="F3" s="7" t="s">
        <v>2</v>
      </c>
      <c r="G3" s="7" t="s">
        <v>3</v>
      </c>
    </row>
    <row r="4" spans="1:7" ht="30">
      <c r="A4" s="28">
        <v>1</v>
      </c>
      <c r="B4" s="30" t="s">
        <v>4</v>
      </c>
      <c r="C4" s="10">
        <f>C10+C11+C12</f>
        <v>129270</v>
      </c>
      <c r="D4" s="10">
        <f>D10+D11</f>
        <v>37317</v>
      </c>
      <c r="E4" s="10">
        <f>E10+E11</f>
        <v>0</v>
      </c>
      <c r="F4" s="10">
        <f>F5+F11+F12</f>
        <v>129270</v>
      </c>
      <c r="G4" s="10">
        <f>G5</f>
        <v>45073.899999999994</v>
      </c>
    </row>
    <row r="5" spans="1:7" ht="15">
      <c r="A5" s="28"/>
      <c r="B5" s="1" t="s">
        <v>16</v>
      </c>
      <c r="C5" s="11" t="s">
        <v>19</v>
      </c>
      <c r="D5" s="11" t="s">
        <v>19</v>
      </c>
      <c r="E5" s="11"/>
      <c r="F5" s="12">
        <f>D10+D11</f>
        <v>37317</v>
      </c>
      <c r="G5" s="12">
        <f>G9</f>
        <v>45073.899999999994</v>
      </c>
    </row>
    <row r="6" spans="1:7" ht="15">
      <c r="A6" s="28"/>
      <c r="B6" s="29" t="s">
        <v>18</v>
      </c>
      <c r="C6" s="11" t="s">
        <v>19</v>
      </c>
      <c r="D6" s="11" t="s">
        <v>19</v>
      </c>
      <c r="E6" s="11" t="s">
        <v>19</v>
      </c>
      <c r="F6" s="11" t="s">
        <v>19</v>
      </c>
      <c r="G6" s="11" t="s">
        <v>19</v>
      </c>
    </row>
    <row r="7" spans="1:7" ht="15">
      <c r="A7" s="28"/>
      <c r="B7" s="29" t="s">
        <v>0</v>
      </c>
      <c r="C7" s="11" t="s">
        <v>19</v>
      </c>
      <c r="D7" s="11" t="s">
        <v>19</v>
      </c>
      <c r="E7" s="11"/>
      <c r="F7" s="12">
        <f>D10+D11</f>
        <v>37317</v>
      </c>
      <c r="G7" s="12"/>
    </row>
    <row r="8" spans="1:7" ht="15">
      <c r="A8" s="28"/>
      <c r="B8" s="29" t="s">
        <v>1</v>
      </c>
      <c r="C8" s="11" t="s">
        <v>19</v>
      </c>
      <c r="D8" s="11" t="s">
        <v>19</v>
      </c>
      <c r="E8" s="11" t="s">
        <v>19</v>
      </c>
      <c r="F8" s="12"/>
      <c r="G8" s="12"/>
    </row>
    <row r="9" spans="1:7" ht="15">
      <c r="A9" s="28"/>
      <c r="B9" s="29" t="s">
        <v>2</v>
      </c>
      <c r="C9" s="11" t="s">
        <v>19</v>
      </c>
      <c r="D9" s="11" t="s">
        <v>19</v>
      </c>
      <c r="E9" s="11" t="s">
        <v>19</v>
      </c>
      <c r="F9" s="11" t="s">
        <v>19</v>
      </c>
      <c r="G9" s="12">
        <f>F4-F13-F15</f>
        <v>45073.899999999994</v>
      </c>
    </row>
    <row r="10" spans="1:7" ht="15">
      <c r="A10" s="28" t="s">
        <v>6</v>
      </c>
      <c r="B10" s="29" t="s">
        <v>26</v>
      </c>
      <c r="C10" s="12">
        <f>D10+E10+F10+G10</f>
        <v>26000</v>
      </c>
      <c r="D10" s="12">
        <v>26000</v>
      </c>
      <c r="E10" s="12"/>
      <c r="F10" s="12"/>
      <c r="G10" s="12"/>
    </row>
    <row r="11" spans="1:7" ht="30">
      <c r="A11" s="28" t="s">
        <v>7</v>
      </c>
      <c r="B11" s="29" t="s">
        <v>34</v>
      </c>
      <c r="C11" s="12">
        <f>D11+E11+F11+G11</f>
        <v>95071.8</v>
      </c>
      <c r="D11" s="12">
        <v>11317</v>
      </c>
      <c r="E11" s="12"/>
      <c r="F11" s="12">
        <v>83754.8</v>
      </c>
      <c r="G11" s="12"/>
    </row>
    <row r="12" spans="1:7" ht="15">
      <c r="A12" s="28" t="s">
        <v>23</v>
      </c>
      <c r="B12" s="29" t="s">
        <v>24</v>
      </c>
      <c r="C12" s="12">
        <f>D12+E12+F12+G12</f>
        <v>8198.2</v>
      </c>
      <c r="D12" s="12"/>
      <c r="E12" s="12"/>
      <c r="F12" s="12">
        <v>8198.2</v>
      </c>
      <c r="G12" s="12"/>
    </row>
    <row r="13" spans="1:7" ht="15">
      <c r="A13" s="28" t="s">
        <v>8</v>
      </c>
      <c r="B13" s="30" t="s">
        <v>9</v>
      </c>
      <c r="C13" s="8">
        <f>D13+E13+F13+G13</f>
        <v>14866</v>
      </c>
      <c r="D13" s="8"/>
      <c r="E13" s="8"/>
      <c r="F13" s="8">
        <v>7976</v>
      </c>
      <c r="G13" s="8">
        <v>6890</v>
      </c>
    </row>
    <row r="14" spans="1:7" ht="15">
      <c r="A14" s="28" t="s">
        <v>14</v>
      </c>
      <c r="B14" s="29" t="s">
        <v>10</v>
      </c>
      <c r="C14" s="9">
        <f>C13/C4*100</f>
        <v>11.499961321265568</v>
      </c>
      <c r="D14" s="9"/>
      <c r="E14" s="9"/>
      <c r="F14" s="9">
        <f>F13/F4*100</f>
        <v>6.170031716562234</v>
      </c>
      <c r="G14" s="9">
        <f>G13/G4*100</f>
        <v>15.286008088938392</v>
      </c>
    </row>
    <row r="15" spans="1:7" ht="30">
      <c r="A15" s="28" t="s">
        <v>11</v>
      </c>
      <c r="B15" s="30" t="s">
        <v>12</v>
      </c>
      <c r="C15" s="10">
        <f>D15+E15+F15+G15</f>
        <v>114404</v>
      </c>
      <c r="D15" s="10">
        <f>D16</f>
        <v>0</v>
      </c>
      <c r="E15" s="10">
        <f>E16</f>
        <v>0</v>
      </c>
      <c r="F15" s="10">
        <f>F16+F17+F18</f>
        <v>76220.1</v>
      </c>
      <c r="G15" s="10">
        <f>G16+G18</f>
        <v>38183.899999999994</v>
      </c>
    </row>
    <row r="16" spans="1:7" ht="30">
      <c r="A16" s="28" t="s">
        <v>13</v>
      </c>
      <c r="B16" s="29" t="s">
        <v>27</v>
      </c>
      <c r="C16" s="12">
        <f>D16+E16+F16+G16</f>
        <v>94817.2</v>
      </c>
      <c r="D16" s="12"/>
      <c r="E16" s="12"/>
      <c r="F16" s="12">
        <v>56770</v>
      </c>
      <c r="G16" s="12">
        <v>38047.2</v>
      </c>
    </row>
    <row r="17" spans="1:7" ht="30">
      <c r="A17" s="28" t="s">
        <v>25</v>
      </c>
      <c r="B17" s="29" t="s">
        <v>33</v>
      </c>
      <c r="C17" s="12">
        <f>D17+E17+F17+G17</f>
        <v>19080</v>
      </c>
      <c r="D17" s="12"/>
      <c r="E17" s="12"/>
      <c r="F17" s="12">
        <v>19080</v>
      </c>
      <c r="G17" s="12"/>
    </row>
    <row r="18" spans="1:7" ht="15">
      <c r="A18" s="28" t="s">
        <v>28</v>
      </c>
      <c r="B18" s="29" t="s">
        <v>30</v>
      </c>
      <c r="C18" s="12">
        <f>D18+E18+F18+G18</f>
        <v>506.8</v>
      </c>
      <c r="D18" s="12"/>
      <c r="E18" s="12"/>
      <c r="F18" s="12">
        <v>370.1</v>
      </c>
      <c r="G18" s="12">
        <v>136.7</v>
      </c>
    </row>
    <row r="19" spans="1:7" ht="21.75" customHeight="1">
      <c r="A19" s="5"/>
      <c r="B19" s="54" t="s">
        <v>36</v>
      </c>
      <c r="C19" s="55"/>
      <c r="D19" s="55"/>
      <c r="E19" s="55"/>
      <c r="F19" s="55"/>
      <c r="G19" s="56"/>
    </row>
    <row r="20" spans="1:7" ht="15">
      <c r="A20" s="5"/>
      <c r="B20" s="6"/>
      <c r="C20" s="53" t="s">
        <v>20</v>
      </c>
      <c r="D20" s="53"/>
      <c r="E20" s="53"/>
      <c r="F20" s="53"/>
      <c r="G20" s="53"/>
    </row>
    <row r="21" spans="1:7" ht="15">
      <c r="A21" s="3"/>
      <c r="B21" s="4" t="s">
        <v>15</v>
      </c>
      <c r="C21" s="4" t="s">
        <v>17</v>
      </c>
      <c r="D21" s="7" t="s">
        <v>0</v>
      </c>
      <c r="E21" s="7" t="s">
        <v>1</v>
      </c>
      <c r="F21" s="7" t="s">
        <v>2</v>
      </c>
      <c r="G21" s="7" t="s">
        <v>3</v>
      </c>
    </row>
    <row r="22" spans="1:7" ht="30">
      <c r="A22" s="28">
        <v>1</v>
      </c>
      <c r="B22" s="30" t="s">
        <v>21</v>
      </c>
      <c r="C22" s="13">
        <f>C28+C29+C30</f>
        <v>20.042800000000003</v>
      </c>
      <c r="D22" s="13">
        <f>D28+D29</f>
        <v>5.1</v>
      </c>
      <c r="E22" s="13">
        <f>E28+E29</f>
        <v>0</v>
      </c>
      <c r="F22" s="13">
        <f>F23+F29+F30</f>
        <v>20.0428</v>
      </c>
      <c r="G22" s="13">
        <f>G23</f>
        <v>7.251199999999999</v>
      </c>
    </row>
    <row r="23" spans="1:7" ht="15">
      <c r="A23" s="28"/>
      <c r="B23" s="1" t="s">
        <v>16</v>
      </c>
      <c r="C23" s="14" t="s">
        <v>19</v>
      </c>
      <c r="D23" s="14" t="s">
        <v>19</v>
      </c>
      <c r="E23" s="14"/>
      <c r="F23" s="15">
        <f>D28+D29</f>
        <v>5.1</v>
      </c>
      <c r="G23" s="15">
        <f>G27</f>
        <v>7.251199999999999</v>
      </c>
    </row>
    <row r="24" spans="1:7" ht="15">
      <c r="A24" s="28"/>
      <c r="B24" s="29" t="s">
        <v>18</v>
      </c>
      <c r="C24" s="14" t="s">
        <v>19</v>
      </c>
      <c r="D24" s="14" t="s">
        <v>19</v>
      </c>
      <c r="E24" s="14" t="s">
        <v>19</v>
      </c>
      <c r="F24" s="14" t="s">
        <v>19</v>
      </c>
      <c r="G24" s="14" t="s">
        <v>19</v>
      </c>
    </row>
    <row r="25" spans="1:7" ht="15">
      <c r="A25" s="28"/>
      <c r="B25" s="29" t="s">
        <v>0</v>
      </c>
      <c r="C25" s="14" t="s">
        <v>19</v>
      </c>
      <c r="D25" s="14" t="s">
        <v>19</v>
      </c>
      <c r="E25" s="14"/>
      <c r="F25" s="15">
        <f>D28+D29</f>
        <v>5.1</v>
      </c>
      <c r="G25" s="15"/>
    </row>
    <row r="26" spans="1:7" ht="15">
      <c r="A26" s="28"/>
      <c r="B26" s="29" t="s">
        <v>1</v>
      </c>
      <c r="C26" s="14" t="s">
        <v>19</v>
      </c>
      <c r="D26" s="14" t="s">
        <v>19</v>
      </c>
      <c r="E26" s="14" t="s">
        <v>19</v>
      </c>
      <c r="F26" s="15"/>
      <c r="G26" s="15"/>
    </row>
    <row r="27" spans="1:7" ht="15">
      <c r="A27" s="28"/>
      <c r="B27" s="29" t="s">
        <v>2</v>
      </c>
      <c r="C27" s="14" t="s">
        <v>19</v>
      </c>
      <c r="D27" s="14" t="s">
        <v>19</v>
      </c>
      <c r="E27" s="14" t="s">
        <v>19</v>
      </c>
      <c r="F27" s="14" t="s">
        <v>19</v>
      </c>
      <c r="G27" s="15">
        <f>F22-F31-F33</f>
        <v>7.251199999999999</v>
      </c>
    </row>
    <row r="28" spans="1:7" ht="15">
      <c r="A28" s="28" t="s">
        <v>6</v>
      </c>
      <c r="B28" s="29" t="s">
        <v>26</v>
      </c>
      <c r="C28" s="15">
        <f>D28+E28+F28+G28</f>
        <v>3.7</v>
      </c>
      <c r="D28" s="17">
        <v>3.7</v>
      </c>
      <c r="E28" s="17"/>
      <c r="F28" s="17"/>
      <c r="G28" s="17"/>
    </row>
    <row r="29" spans="1:7" ht="30">
      <c r="A29" s="28" t="s">
        <v>7</v>
      </c>
      <c r="B29" s="29" t="s">
        <v>34</v>
      </c>
      <c r="C29" s="15">
        <f>D29+E29+F29+G29</f>
        <v>14.414900000000001</v>
      </c>
      <c r="D29" s="17">
        <v>1.4</v>
      </c>
      <c r="E29" s="17"/>
      <c r="F29" s="17">
        <v>13.0149</v>
      </c>
      <c r="G29" s="17"/>
    </row>
    <row r="30" spans="1:7" ht="15">
      <c r="A30" s="28" t="s">
        <v>23</v>
      </c>
      <c r="B30" s="29" t="s">
        <v>24</v>
      </c>
      <c r="C30" s="15">
        <f>F30</f>
        <v>1.9279</v>
      </c>
      <c r="D30" s="17"/>
      <c r="E30" s="17"/>
      <c r="F30" s="17">
        <v>1.9279</v>
      </c>
      <c r="G30" s="17"/>
    </row>
    <row r="31" spans="1:7" ht="15">
      <c r="A31" s="28" t="s">
        <v>8</v>
      </c>
      <c r="B31" s="30" t="s">
        <v>22</v>
      </c>
      <c r="C31" s="13">
        <f>D31+E31+F31+G31</f>
        <v>2.3449999999999998</v>
      </c>
      <c r="D31" s="18"/>
      <c r="E31" s="18"/>
      <c r="F31" s="18">
        <v>1.2366</v>
      </c>
      <c r="G31" s="18">
        <v>1.1084</v>
      </c>
    </row>
    <row r="32" spans="1:7" ht="15">
      <c r="A32" s="28" t="s">
        <v>14</v>
      </c>
      <c r="B32" s="29" t="s">
        <v>10</v>
      </c>
      <c r="C32" s="9">
        <f>C31/C22*100</f>
        <v>11.699962081146344</v>
      </c>
      <c r="D32" s="19"/>
      <c r="E32" s="19"/>
      <c r="F32" s="19">
        <f>F31/F22*100</f>
        <v>6.169796635200671</v>
      </c>
      <c r="G32" s="9">
        <f>G31/G22*100</f>
        <v>15.28574580759047</v>
      </c>
    </row>
    <row r="33" spans="1:7" ht="30">
      <c r="A33" s="28" t="s">
        <v>11</v>
      </c>
      <c r="B33" s="30" t="s">
        <v>12</v>
      </c>
      <c r="C33" s="13">
        <f>D33+E33+F33+G33</f>
        <v>17.6977</v>
      </c>
      <c r="D33" s="18">
        <f>D34</f>
        <v>0</v>
      </c>
      <c r="E33" s="18">
        <f>E34</f>
        <v>0</v>
      </c>
      <c r="F33" s="18">
        <f>F34+F35+F36</f>
        <v>11.555000000000001</v>
      </c>
      <c r="G33" s="18">
        <f>G34+G36</f>
        <v>6.1427000000000005</v>
      </c>
    </row>
    <row r="34" spans="1:7" ht="30">
      <c r="A34" s="28" t="s">
        <v>13</v>
      </c>
      <c r="B34" s="29" t="s">
        <v>27</v>
      </c>
      <c r="C34" s="15">
        <f>D34+E34+F34+G34</f>
        <v>14.93</v>
      </c>
      <c r="D34" s="17"/>
      <c r="E34" s="17"/>
      <c r="F34" s="17">
        <v>8.82</v>
      </c>
      <c r="G34" s="17">
        <v>6.11</v>
      </c>
    </row>
    <row r="35" spans="1:7" ht="30">
      <c r="A35" s="28" t="s">
        <v>25</v>
      </c>
      <c r="B35" s="29" t="s">
        <v>33</v>
      </c>
      <c r="C35" s="15">
        <f>D35+E35+F35+G35</f>
        <v>2.65</v>
      </c>
      <c r="D35" s="20"/>
      <c r="E35" s="20"/>
      <c r="F35" s="21">
        <v>2.65</v>
      </c>
      <c r="G35" s="20"/>
    </row>
    <row r="36" spans="1:7" ht="15">
      <c r="A36" s="28" t="s">
        <v>28</v>
      </c>
      <c r="B36" s="29" t="s">
        <v>30</v>
      </c>
      <c r="C36" s="15">
        <f>D36+E36+F36+G36</f>
        <v>0.1177</v>
      </c>
      <c r="D36" s="4"/>
      <c r="E36" s="4"/>
      <c r="F36" s="4">
        <v>0.085</v>
      </c>
      <c r="G36" s="4">
        <v>0.0327</v>
      </c>
    </row>
  </sheetData>
  <sheetProtection/>
  <mergeCells count="4">
    <mergeCell ref="A1:G1"/>
    <mergeCell ref="C2:G2"/>
    <mergeCell ref="B19:G19"/>
    <mergeCell ref="C20:G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K34" sqref="K34"/>
    </sheetView>
  </sheetViews>
  <sheetFormatPr defaultColWidth="9.140625" defaultRowHeight="15"/>
  <cols>
    <col min="1" max="1" width="5.28125" style="2" customWidth="1"/>
    <col min="2" max="2" width="30.7109375" style="0" customWidth="1"/>
    <col min="3" max="3" width="13.421875" style="0" customWidth="1"/>
    <col min="4" max="4" width="11.140625" style="0" customWidth="1"/>
    <col min="5" max="5" width="9.7109375" style="0" customWidth="1"/>
    <col min="6" max="6" width="13.140625" style="0" customWidth="1"/>
    <col min="7" max="7" width="11.421875" style="0" customWidth="1"/>
  </cols>
  <sheetData>
    <row r="1" spans="1:7" ht="30.75" customHeight="1">
      <c r="A1" s="51" t="s">
        <v>41</v>
      </c>
      <c r="B1" s="52"/>
      <c r="C1" s="52"/>
      <c r="D1" s="52"/>
      <c r="E1" s="52"/>
      <c r="F1" s="52"/>
      <c r="G1" s="52"/>
    </row>
    <row r="2" spans="1:7" ht="15">
      <c r="A2" s="5"/>
      <c r="B2" s="6"/>
      <c r="C2" s="48" t="s">
        <v>5</v>
      </c>
      <c r="D2" s="49"/>
      <c r="E2" s="49"/>
      <c r="F2" s="49"/>
      <c r="G2" s="50"/>
    </row>
    <row r="3" spans="1:7" ht="15">
      <c r="A3" s="3"/>
      <c r="B3" s="4" t="s">
        <v>15</v>
      </c>
      <c r="C3" s="4" t="s">
        <v>17</v>
      </c>
      <c r="D3" s="7" t="s">
        <v>0</v>
      </c>
      <c r="E3" s="7" t="s">
        <v>1</v>
      </c>
      <c r="F3" s="7" t="s">
        <v>2</v>
      </c>
      <c r="G3" s="7" t="s">
        <v>3</v>
      </c>
    </row>
    <row r="4" spans="1:7" ht="30">
      <c r="A4" s="28">
        <v>1</v>
      </c>
      <c r="B4" s="37" t="s">
        <v>4</v>
      </c>
      <c r="C4" s="40">
        <f>C10+C11+C12</f>
        <v>160519.8</v>
      </c>
      <c r="D4" s="40">
        <f>D10+D11</f>
        <v>37317</v>
      </c>
      <c r="E4" s="40">
        <f>E10+E11</f>
        <v>0</v>
      </c>
      <c r="F4" s="40">
        <f>F5+F11+F12</f>
        <v>160519.8</v>
      </c>
      <c r="G4" s="40">
        <f>G5</f>
        <v>55337.69999999998</v>
      </c>
    </row>
    <row r="5" spans="1:7" ht="15">
      <c r="A5" s="28"/>
      <c r="B5" s="1" t="s">
        <v>16</v>
      </c>
      <c r="C5" s="41" t="s">
        <v>19</v>
      </c>
      <c r="D5" s="41" t="s">
        <v>19</v>
      </c>
      <c r="E5" s="41"/>
      <c r="F5" s="42">
        <f>D10+D11</f>
        <v>37317</v>
      </c>
      <c r="G5" s="42">
        <f>G9</f>
        <v>55337.69999999998</v>
      </c>
    </row>
    <row r="6" spans="1:7" ht="15">
      <c r="A6" s="28"/>
      <c r="B6" s="36" t="s">
        <v>18</v>
      </c>
      <c r="C6" s="41" t="s">
        <v>19</v>
      </c>
      <c r="D6" s="41" t="s">
        <v>19</v>
      </c>
      <c r="E6" s="41" t="s">
        <v>19</v>
      </c>
      <c r="F6" s="41" t="s">
        <v>19</v>
      </c>
      <c r="G6" s="41" t="s">
        <v>19</v>
      </c>
    </row>
    <row r="7" spans="1:7" ht="15">
      <c r="A7" s="28"/>
      <c r="B7" s="36" t="s">
        <v>0</v>
      </c>
      <c r="C7" s="41" t="s">
        <v>19</v>
      </c>
      <c r="D7" s="41" t="s">
        <v>19</v>
      </c>
      <c r="E7" s="41"/>
      <c r="F7" s="42">
        <f>D10+D11</f>
        <v>37317</v>
      </c>
      <c r="G7" s="42"/>
    </row>
    <row r="8" spans="1:7" ht="15">
      <c r="A8" s="28"/>
      <c r="B8" s="36" t="s">
        <v>1</v>
      </c>
      <c r="C8" s="41" t="s">
        <v>19</v>
      </c>
      <c r="D8" s="41" t="s">
        <v>19</v>
      </c>
      <c r="E8" s="41" t="s">
        <v>19</v>
      </c>
      <c r="F8" s="42"/>
      <c r="G8" s="42"/>
    </row>
    <row r="9" spans="1:7" ht="15">
      <c r="A9" s="28"/>
      <c r="B9" s="36" t="s">
        <v>2</v>
      </c>
      <c r="C9" s="41" t="s">
        <v>19</v>
      </c>
      <c r="D9" s="41" t="s">
        <v>19</v>
      </c>
      <c r="E9" s="41" t="s">
        <v>19</v>
      </c>
      <c r="F9" s="41" t="s">
        <v>19</v>
      </c>
      <c r="G9" s="42">
        <f>F4-F13-F15</f>
        <v>55337.69999999998</v>
      </c>
    </row>
    <row r="10" spans="1:7" ht="15">
      <c r="A10" s="28" t="s">
        <v>6</v>
      </c>
      <c r="B10" s="36" t="s">
        <v>26</v>
      </c>
      <c r="C10" s="42">
        <f>D10+E10+F10+G10</f>
        <v>26000</v>
      </c>
      <c r="D10" s="42">
        <v>26000</v>
      </c>
      <c r="E10" s="42"/>
      <c r="F10" s="42"/>
      <c r="G10" s="42"/>
    </row>
    <row r="11" spans="1:7" ht="30">
      <c r="A11" s="28" t="s">
        <v>7</v>
      </c>
      <c r="B11" s="36" t="s">
        <v>34</v>
      </c>
      <c r="C11" s="42">
        <f>D11+E11+F11+G11</f>
        <v>121817.8</v>
      </c>
      <c r="D11" s="42">
        <v>11317</v>
      </c>
      <c r="E11" s="42"/>
      <c r="F11" s="42">
        <v>110500.8</v>
      </c>
      <c r="G11" s="42"/>
    </row>
    <row r="12" spans="1:7" ht="15">
      <c r="A12" s="28" t="s">
        <v>23</v>
      </c>
      <c r="B12" s="36" t="s">
        <v>24</v>
      </c>
      <c r="C12" s="42">
        <f>D12+E12+F12+G12</f>
        <v>12702</v>
      </c>
      <c r="D12" s="42"/>
      <c r="E12" s="42"/>
      <c r="F12" s="42">
        <v>12702</v>
      </c>
      <c r="G12" s="42"/>
    </row>
    <row r="13" spans="1:7" ht="15">
      <c r="A13" s="28" t="s">
        <v>8</v>
      </c>
      <c r="B13" s="37" t="s">
        <v>9</v>
      </c>
      <c r="C13" s="40">
        <f>D13+E13+F13+G13</f>
        <v>18459.800000000003</v>
      </c>
      <c r="D13" s="40"/>
      <c r="E13" s="40"/>
      <c r="F13" s="40">
        <v>9904.1</v>
      </c>
      <c r="G13" s="40">
        <v>8555.7</v>
      </c>
    </row>
    <row r="14" spans="1:7" ht="15">
      <c r="A14" s="28" t="s">
        <v>14</v>
      </c>
      <c r="B14" s="36" t="s">
        <v>10</v>
      </c>
      <c r="C14" s="42">
        <f>C13/C4*100</f>
        <v>11.50001432845045</v>
      </c>
      <c r="D14" s="42"/>
      <c r="E14" s="42"/>
      <c r="F14" s="42">
        <f>F13/F4*100</f>
        <v>6.170017655142855</v>
      </c>
      <c r="G14" s="42">
        <v>15.4609</v>
      </c>
    </row>
    <row r="15" spans="1:7" ht="30">
      <c r="A15" s="28" t="s">
        <v>11</v>
      </c>
      <c r="B15" s="37" t="s">
        <v>12</v>
      </c>
      <c r="C15" s="40">
        <f>D15+E15+F15+G15</f>
        <v>142060</v>
      </c>
      <c r="D15" s="40">
        <f>D16</f>
        <v>0</v>
      </c>
      <c r="E15" s="40">
        <f>E16</f>
        <v>0</v>
      </c>
      <c r="F15" s="40">
        <f>F16+F17+F18</f>
        <v>95278</v>
      </c>
      <c r="G15" s="40">
        <f>G16+G18</f>
        <v>46782</v>
      </c>
    </row>
    <row r="16" spans="1:7" ht="30">
      <c r="A16" s="28" t="s">
        <v>13</v>
      </c>
      <c r="B16" s="36" t="s">
        <v>27</v>
      </c>
      <c r="C16" s="42">
        <f>D16+E16+F16+G16</f>
        <v>123219.2</v>
      </c>
      <c r="D16" s="42"/>
      <c r="E16" s="42"/>
      <c r="F16" s="42">
        <v>76600</v>
      </c>
      <c r="G16" s="42">
        <v>46619.2</v>
      </c>
    </row>
    <row r="17" spans="1:7" ht="30">
      <c r="A17" s="28" t="s">
        <v>25</v>
      </c>
      <c r="B17" s="36" t="s">
        <v>33</v>
      </c>
      <c r="C17" s="42">
        <f>D17+E17+F17+G17</f>
        <v>16000</v>
      </c>
      <c r="D17" s="42"/>
      <c r="E17" s="42"/>
      <c r="F17" s="42">
        <v>16000</v>
      </c>
      <c r="G17" s="42"/>
    </row>
    <row r="18" spans="1:7" ht="15">
      <c r="A18" s="28" t="s">
        <v>28</v>
      </c>
      <c r="B18" s="36" t="s">
        <v>30</v>
      </c>
      <c r="C18" s="42">
        <f>D18+E18+F18+G18</f>
        <v>2840.8</v>
      </c>
      <c r="D18" s="42"/>
      <c r="E18" s="42"/>
      <c r="F18" s="42">
        <v>2678</v>
      </c>
      <c r="G18" s="42">
        <v>162.8</v>
      </c>
    </row>
    <row r="19" spans="1:7" ht="21.75" customHeight="1">
      <c r="A19" s="5"/>
      <c r="B19" s="54" t="s">
        <v>42</v>
      </c>
      <c r="C19" s="55"/>
      <c r="D19" s="55"/>
      <c r="E19" s="55"/>
      <c r="F19" s="55"/>
      <c r="G19" s="56"/>
    </row>
    <row r="20" spans="1:7" ht="15">
      <c r="A20" s="5"/>
      <c r="B20" s="6"/>
      <c r="C20" s="53" t="s">
        <v>20</v>
      </c>
      <c r="D20" s="53"/>
      <c r="E20" s="53"/>
      <c r="F20" s="53"/>
      <c r="G20" s="53"/>
    </row>
    <row r="21" spans="1:7" ht="15">
      <c r="A21" s="3"/>
      <c r="B21" s="4" t="s">
        <v>15</v>
      </c>
      <c r="C21" s="4" t="s">
        <v>17</v>
      </c>
      <c r="D21" s="7" t="s">
        <v>0</v>
      </c>
      <c r="E21" s="7" t="s">
        <v>1</v>
      </c>
      <c r="F21" s="7" t="s">
        <v>2</v>
      </c>
      <c r="G21" s="7" t="s">
        <v>3</v>
      </c>
    </row>
    <row r="22" spans="1:7" ht="30">
      <c r="A22" s="28">
        <v>1</v>
      </c>
      <c r="B22" s="37" t="s">
        <v>21</v>
      </c>
      <c r="C22" s="13">
        <f>C28+C29+C30</f>
        <v>25.430500000000002</v>
      </c>
      <c r="D22" s="13">
        <f>D28+D29</f>
        <v>5.199999999999999</v>
      </c>
      <c r="E22" s="13">
        <f>E28+E29</f>
        <v>0</v>
      </c>
      <c r="F22" s="13">
        <f>F23+F29+F30</f>
        <v>25.430500000000002</v>
      </c>
      <c r="G22" s="13">
        <f>G23</f>
        <v>9.287300000000004</v>
      </c>
    </row>
    <row r="23" spans="1:7" ht="15">
      <c r="A23" s="28"/>
      <c r="B23" s="1" t="s">
        <v>16</v>
      </c>
      <c r="C23" s="14" t="s">
        <v>19</v>
      </c>
      <c r="D23" s="14" t="s">
        <v>19</v>
      </c>
      <c r="E23" s="14"/>
      <c r="F23" s="15">
        <f>D28+D29</f>
        <v>5.199999999999999</v>
      </c>
      <c r="G23" s="15">
        <f>G27</f>
        <v>9.287300000000004</v>
      </c>
    </row>
    <row r="24" spans="1:7" ht="15">
      <c r="A24" s="28"/>
      <c r="B24" s="36" t="s">
        <v>18</v>
      </c>
      <c r="C24" s="14" t="s">
        <v>19</v>
      </c>
      <c r="D24" s="14" t="s">
        <v>19</v>
      </c>
      <c r="E24" s="14" t="s">
        <v>19</v>
      </c>
      <c r="F24" s="14" t="s">
        <v>19</v>
      </c>
      <c r="G24" s="14" t="s">
        <v>19</v>
      </c>
    </row>
    <row r="25" spans="1:7" ht="15">
      <c r="A25" s="28"/>
      <c r="B25" s="36" t="s">
        <v>0</v>
      </c>
      <c r="C25" s="14" t="s">
        <v>19</v>
      </c>
      <c r="D25" s="14" t="s">
        <v>19</v>
      </c>
      <c r="E25" s="14"/>
      <c r="F25" s="15">
        <f>D28+D29</f>
        <v>5.199999999999999</v>
      </c>
      <c r="G25" s="15"/>
    </row>
    <row r="26" spans="1:7" ht="15">
      <c r="A26" s="28"/>
      <c r="B26" s="36" t="s">
        <v>1</v>
      </c>
      <c r="C26" s="14" t="s">
        <v>19</v>
      </c>
      <c r="D26" s="14" t="s">
        <v>19</v>
      </c>
      <c r="E26" s="14" t="s">
        <v>19</v>
      </c>
      <c r="F26" s="15"/>
      <c r="G26" s="15"/>
    </row>
    <row r="27" spans="1:7" ht="15">
      <c r="A27" s="28"/>
      <c r="B27" s="36" t="s">
        <v>2</v>
      </c>
      <c r="C27" s="14" t="s">
        <v>19</v>
      </c>
      <c r="D27" s="14" t="s">
        <v>19</v>
      </c>
      <c r="E27" s="14" t="s">
        <v>19</v>
      </c>
      <c r="F27" s="14" t="s">
        <v>19</v>
      </c>
      <c r="G27" s="15">
        <f>F22-F31-F33</f>
        <v>9.287300000000004</v>
      </c>
    </row>
    <row r="28" spans="1:7" ht="15">
      <c r="A28" s="28" t="s">
        <v>6</v>
      </c>
      <c r="B28" s="36" t="s">
        <v>26</v>
      </c>
      <c r="C28" s="15">
        <f>D28+E28+F28+G28</f>
        <v>3.8</v>
      </c>
      <c r="D28" s="17">
        <v>3.8</v>
      </c>
      <c r="E28" s="17"/>
      <c r="F28" s="17"/>
      <c r="G28" s="17"/>
    </row>
    <row r="29" spans="1:7" ht="30">
      <c r="A29" s="28" t="s">
        <v>7</v>
      </c>
      <c r="B29" s="36" t="s">
        <v>34</v>
      </c>
      <c r="C29" s="15">
        <f>D29+E29+F29+G29</f>
        <v>19</v>
      </c>
      <c r="D29" s="17">
        <v>1.4</v>
      </c>
      <c r="E29" s="17"/>
      <c r="F29" s="17">
        <v>17.6</v>
      </c>
      <c r="G29" s="17"/>
    </row>
    <row r="30" spans="1:7" ht="15">
      <c r="A30" s="28" t="s">
        <v>23</v>
      </c>
      <c r="B30" s="36" t="s">
        <v>24</v>
      </c>
      <c r="C30" s="15">
        <f>F30</f>
        <v>2.6305</v>
      </c>
      <c r="D30" s="17"/>
      <c r="E30" s="17"/>
      <c r="F30" s="17">
        <v>2.6305</v>
      </c>
      <c r="G30" s="17"/>
    </row>
    <row r="31" spans="1:7" ht="15">
      <c r="A31" s="28" t="s">
        <v>8</v>
      </c>
      <c r="B31" s="37" t="s">
        <v>22</v>
      </c>
      <c r="C31" s="13">
        <f>D31+E31+F31+G31</f>
        <v>3.005</v>
      </c>
      <c r="D31" s="18"/>
      <c r="E31" s="18"/>
      <c r="F31" s="18">
        <v>1.5691</v>
      </c>
      <c r="G31" s="18">
        <v>1.4359</v>
      </c>
    </row>
    <row r="32" spans="1:7" ht="15">
      <c r="A32" s="28" t="s">
        <v>14</v>
      </c>
      <c r="B32" s="36" t="s">
        <v>10</v>
      </c>
      <c r="C32" s="9">
        <f>C31/C22*100</f>
        <v>11.816519533630874</v>
      </c>
      <c r="D32" s="19"/>
      <c r="E32" s="19"/>
      <c r="F32" s="19">
        <f>F31/F22*100</f>
        <v>6.170150016712215</v>
      </c>
      <c r="G32" s="9">
        <f>G31/G22*100</f>
        <v>15.460898215843134</v>
      </c>
    </row>
    <row r="33" spans="1:7" ht="30">
      <c r="A33" s="28" t="s">
        <v>11</v>
      </c>
      <c r="B33" s="37" t="s">
        <v>12</v>
      </c>
      <c r="C33" s="13">
        <f>D33+E33+F33+G33</f>
        <v>22.4256</v>
      </c>
      <c r="D33" s="18">
        <f>D34</f>
        <v>0</v>
      </c>
      <c r="E33" s="18">
        <f>E34</f>
        <v>0</v>
      </c>
      <c r="F33" s="18">
        <f>F34+F35+F36</f>
        <v>14.5741</v>
      </c>
      <c r="G33" s="18">
        <f>G34+G36</f>
        <v>7.851500000000001</v>
      </c>
    </row>
    <row r="34" spans="1:7" ht="30">
      <c r="A34" s="28" t="s">
        <v>13</v>
      </c>
      <c r="B34" s="36" t="s">
        <v>27</v>
      </c>
      <c r="C34" s="15">
        <f>D34+E34+F34+G34</f>
        <v>19.3108</v>
      </c>
      <c r="D34" s="17"/>
      <c r="E34" s="17"/>
      <c r="F34" s="17">
        <v>11.49</v>
      </c>
      <c r="G34" s="17">
        <v>7.8208</v>
      </c>
    </row>
    <row r="35" spans="1:7" ht="30">
      <c r="A35" s="28" t="s">
        <v>25</v>
      </c>
      <c r="B35" s="36" t="s">
        <v>33</v>
      </c>
      <c r="C35" s="15">
        <f>D35+E35+F35+G35</f>
        <v>2.6</v>
      </c>
      <c r="D35" s="20"/>
      <c r="E35" s="20"/>
      <c r="F35" s="21">
        <v>2.6</v>
      </c>
      <c r="G35" s="20"/>
    </row>
    <row r="36" spans="1:7" ht="18.75" customHeight="1">
      <c r="A36" s="28" t="s">
        <v>28</v>
      </c>
      <c r="B36" s="36" t="s">
        <v>30</v>
      </c>
      <c r="C36" s="15">
        <f>D36+E36+F36+G36</f>
        <v>0.5147999999999999</v>
      </c>
      <c r="D36" s="4"/>
      <c r="E36" s="4"/>
      <c r="F36" s="4">
        <v>0.4841</v>
      </c>
      <c r="G36" s="4">
        <v>0.0307</v>
      </c>
    </row>
  </sheetData>
  <sheetProtection/>
  <mergeCells count="4">
    <mergeCell ref="A1:G1"/>
    <mergeCell ref="C2:G2"/>
    <mergeCell ref="B19:G19"/>
    <mergeCell ref="C20:G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28125" style="2" customWidth="1"/>
    <col min="2" max="2" width="30.7109375" style="0" customWidth="1"/>
    <col min="3" max="3" width="12.421875" style="0" customWidth="1"/>
    <col min="4" max="5" width="9.7109375" style="0" customWidth="1"/>
    <col min="6" max="6" width="11.00390625" style="0" customWidth="1"/>
    <col min="7" max="7" width="9.7109375" style="0" customWidth="1"/>
  </cols>
  <sheetData>
    <row r="1" spans="1:7" ht="30.75" customHeight="1">
      <c r="A1" s="57" t="s">
        <v>43</v>
      </c>
      <c r="B1" s="58"/>
      <c r="C1" s="58"/>
      <c r="D1" s="58"/>
      <c r="E1" s="58"/>
      <c r="F1" s="58"/>
      <c r="G1" s="58"/>
    </row>
    <row r="2" spans="1:7" ht="15">
      <c r="A2" s="5"/>
      <c r="B2" s="6"/>
      <c r="C2" s="48" t="s">
        <v>5</v>
      </c>
      <c r="D2" s="49"/>
      <c r="E2" s="49"/>
      <c r="F2" s="49"/>
      <c r="G2" s="50"/>
    </row>
    <row r="3" spans="1:7" ht="15">
      <c r="A3" s="3"/>
      <c r="B3" s="4" t="s">
        <v>15</v>
      </c>
      <c r="C3" s="4" t="s">
        <v>17</v>
      </c>
      <c r="D3" s="7" t="s">
        <v>0</v>
      </c>
      <c r="E3" s="7" t="s">
        <v>1</v>
      </c>
      <c r="F3" s="7" t="s">
        <v>2</v>
      </c>
      <c r="G3" s="7" t="s">
        <v>3</v>
      </c>
    </row>
    <row r="4" spans="1:7" ht="30">
      <c r="A4" s="28">
        <v>1</v>
      </c>
      <c r="B4" s="39" t="s">
        <v>4</v>
      </c>
      <c r="C4" s="10">
        <f>C10+C11+C12</f>
        <v>114767.95500000002</v>
      </c>
      <c r="D4" s="10">
        <f>D10+D11</f>
        <v>34899.974</v>
      </c>
      <c r="E4" s="10">
        <f>E10+E11</f>
        <v>0</v>
      </c>
      <c r="F4" s="10">
        <f>F5+F11+F12</f>
        <v>114767.955</v>
      </c>
      <c r="G4" s="10">
        <f>G5</f>
        <v>43164.398</v>
      </c>
    </row>
    <row r="5" spans="1:7" ht="15">
      <c r="A5" s="28"/>
      <c r="B5" s="1" t="s">
        <v>16</v>
      </c>
      <c r="C5" s="11" t="s">
        <v>19</v>
      </c>
      <c r="D5" s="11" t="s">
        <v>19</v>
      </c>
      <c r="E5" s="11"/>
      <c r="F5" s="12">
        <f>D10+D11</f>
        <v>34899.974</v>
      </c>
      <c r="G5" s="12">
        <f>G9</f>
        <v>43164.398</v>
      </c>
    </row>
    <row r="6" spans="1:7" ht="15">
      <c r="A6" s="28"/>
      <c r="B6" s="38" t="s">
        <v>18</v>
      </c>
      <c r="C6" s="11" t="s">
        <v>19</v>
      </c>
      <c r="D6" s="11" t="s">
        <v>19</v>
      </c>
      <c r="E6" s="11" t="s">
        <v>19</v>
      </c>
      <c r="F6" s="11" t="s">
        <v>19</v>
      </c>
      <c r="G6" s="11" t="s">
        <v>19</v>
      </c>
    </row>
    <row r="7" spans="1:7" ht="15">
      <c r="A7" s="28"/>
      <c r="B7" s="38" t="s">
        <v>0</v>
      </c>
      <c r="C7" s="11" t="s">
        <v>19</v>
      </c>
      <c r="D7" s="11" t="s">
        <v>19</v>
      </c>
      <c r="E7" s="11"/>
      <c r="F7" s="12">
        <f>D10+D11</f>
        <v>34899.974</v>
      </c>
      <c r="G7" s="12"/>
    </row>
    <row r="8" spans="1:7" ht="15">
      <c r="A8" s="28"/>
      <c r="B8" s="38" t="s">
        <v>1</v>
      </c>
      <c r="C8" s="11" t="s">
        <v>19</v>
      </c>
      <c r="D8" s="11" t="s">
        <v>19</v>
      </c>
      <c r="E8" s="11" t="s">
        <v>19</v>
      </c>
      <c r="F8" s="12"/>
      <c r="G8" s="12"/>
    </row>
    <row r="9" spans="1:7" ht="15">
      <c r="A9" s="28"/>
      <c r="B9" s="38" t="s">
        <v>2</v>
      </c>
      <c r="C9" s="11" t="s">
        <v>19</v>
      </c>
      <c r="D9" s="11" t="s">
        <v>19</v>
      </c>
      <c r="E9" s="11" t="s">
        <v>19</v>
      </c>
      <c r="F9" s="11" t="s">
        <v>19</v>
      </c>
      <c r="G9" s="12">
        <f>F4-F13-F15</f>
        <v>43164.398</v>
      </c>
    </row>
    <row r="10" spans="1:7" ht="15">
      <c r="A10" s="28" t="s">
        <v>6</v>
      </c>
      <c r="B10" s="38" t="s">
        <v>26</v>
      </c>
      <c r="C10" s="43">
        <f>D10+E10+F10+G10</f>
        <v>23507.059</v>
      </c>
      <c r="D10" s="43">
        <v>23507.059</v>
      </c>
      <c r="E10" s="12"/>
      <c r="F10" s="12"/>
      <c r="G10" s="12"/>
    </row>
    <row r="11" spans="1:7" ht="30">
      <c r="A11" s="28" t="s">
        <v>7</v>
      </c>
      <c r="B11" s="38" t="s">
        <v>34</v>
      </c>
      <c r="C11" s="43">
        <f>D11+E11+F11+G11</f>
        <v>80916.334</v>
      </c>
      <c r="D11" s="43">
        <v>11392.915</v>
      </c>
      <c r="E11" s="12"/>
      <c r="F11" s="43">
        <v>69523.419</v>
      </c>
      <c r="G11" s="12"/>
    </row>
    <row r="12" spans="1:7" ht="15">
      <c r="A12" s="28" t="s">
        <v>23</v>
      </c>
      <c r="B12" s="38" t="s">
        <v>24</v>
      </c>
      <c r="C12" s="43">
        <f>D12+E12+F12+G12</f>
        <v>10344.562</v>
      </c>
      <c r="D12" s="12"/>
      <c r="E12" s="12"/>
      <c r="F12" s="43">
        <v>10344.562</v>
      </c>
      <c r="G12" s="12"/>
    </row>
    <row r="13" spans="1:7" ht="15">
      <c r="A13" s="28" t="s">
        <v>8</v>
      </c>
      <c r="B13" s="39" t="s">
        <v>9</v>
      </c>
      <c r="C13" s="10">
        <f>D13+E13+F13+G13</f>
        <v>14529.555</v>
      </c>
      <c r="D13" s="10"/>
      <c r="E13" s="10"/>
      <c r="F13" s="10">
        <v>7794.808</v>
      </c>
      <c r="G13" s="10">
        <v>6734.747</v>
      </c>
    </row>
    <row r="14" spans="1:7" ht="15">
      <c r="A14" s="28" t="s">
        <v>14</v>
      </c>
      <c r="B14" s="38" t="s">
        <v>10</v>
      </c>
      <c r="C14" s="9">
        <f>C13/C4*100</f>
        <v>12.659940660265315</v>
      </c>
      <c r="D14" s="9"/>
      <c r="E14" s="9"/>
      <c r="F14" s="9">
        <f>F13/F4*100</f>
        <v>6.79179828550574</v>
      </c>
      <c r="G14" s="9">
        <f>G13/G4*100</f>
        <v>15.602550509334105</v>
      </c>
    </row>
    <row r="15" spans="1:7" ht="30">
      <c r="A15" s="28" t="s">
        <v>11</v>
      </c>
      <c r="B15" s="39" t="s">
        <v>12</v>
      </c>
      <c r="C15" s="10">
        <f>D15+E15+F15+G15</f>
        <v>100238.4</v>
      </c>
      <c r="D15" s="10">
        <f>D16</f>
        <v>0</v>
      </c>
      <c r="E15" s="10">
        <f>E16</f>
        <v>0</v>
      </c>
      <c r="F15" s="10">
        <f>F16+F17+F18</f>
        <v>63808.748999999996</v>
      </c>
      <c r="G15" s="10">
        <f>G16+G18</f>
        <v>36429.651</v>
      </c>
    </row>
    <row r="16" spans="1:7" ht="30">
      <c r="A16" s="28" t="s">
        <v>13</v>
      </c>
      <c r="B16" s="38" t="s">
        <v>27</v>
      </c>
      <c r="C16" s="12">
        <f>D16+E16+F16+G16</f>
        <v>84046.613</v>
      </c>
      <c r="D16" s="12"/>
      <c r="E16" s="12"/>
      <c r="F16" s="43">
        <v>47779.585</v>
      </c>
      <c r="G16" s="43">
        <v>36267.028</v>
      </c>
    </row>
    <row r="17" spans="1:7" ht="30">
      <c r="A17" s="28" t="s">
        <v>25</v>
      </c>
      <c r="B17" s="38" t="s">
        <v>33</v>
      </c>
      <c r="C17" s="12">
        <f>D17+E17+F17+G17</f>
        <v>13923.895</v>
      </c>
      <c r="D17" s="12"/>
      <c r="E17" s="12"/>
      <c r="F17" s="43">
        <v>13923.895</v>
      </c>
      <c r="G17" s="43"/>
    </row>
    <row r="18" spans="1:7" ht="21.75" customHeight="1">
      <c r="A18" s="28" t="s">
        <v>28</v>
      </c>
      <c r="B18" s="38" t="s">
        <v>30</v>
      </c>
      <c r="C18" s="12">
        <f>D18+E18+F18+G18</f>
        <v>2267.892</v>
      </c>
      <c r="D18" s="12"/>
      <c r="E18" s="12"/>
      <c r="F18" s="43">
        <v>2105.269</v>
      </c>
      <c r="G18" s="43">
        <v>162.623</v>
      </c>
    </row>
    <row r="19" spans="1:7" ht="15">
      <c r="A19" s="31"/>
      <c r="B19" s="32"/>
      <c r="C19" s="33"/>
      <c r="D19" s="33"/>
      <c r="E19" s="33"/>
      <c r="F19" s="33"/>
      <c r="G19" s="33"/>
    </row>
    <row r="20" spans="1:7" ht="21.75" customHeight="1">
      <c r="A20" s="5"/>
      <c r="B20" s="57" t="s">
        <v>44</v>
      </c>
      <c r="C20" s="58"/>
      <c r="D20" s="58"/>
      <c r="E20" s="58"/>
      <c r="F20" s="58"/>
      <c r="G20" s="58"/>
    </row>
    <row r="21" spans="1:7" ht="15">
      <c r="A21" s="5"/>
      <c r="B21" s="4"/>
      <c r="C21" s="53" t="s">
        <v>20</v>
      </c>
      <c r="D21" s="53"/>
      <c r="E21" s="53"/>
      <c r="F21" s="53"/>
      <c r="G21" s="53"/>
    </row>
    <row r="22" spans="1:7" ht="15">
      <c r="A22" s="3"/>
      <c r="B22" s="4" t="s">
        <v>15</v>
      </c>
      <c r="C22" s="4" t="s">
        <v>17</v>
      </c>
      <c r="D22" s="7" t="s">
        <v>0</v>
      </c>
      <c r="E22" s="7" t="s">
        <v>1</v>
      </c>
      <c r="F22" s="7" t="s">
        <v>2</v>
      </c>
      <c r="G22" s="7" t="s">
        <v>3</v>
      </c>
    </row>
    <row r="23" spans="1:7" ht="30">
      <c r="A23" s="28">
        <v>1</v>
      </c>
      <c r="B23" s="39" t="s">
        <v>21</v>
      </c>
      <c r="C23" s="13">
        <f>C29+C30+C31</f>
        <v>18.0603</v>
      </c>
      <c r="D23" s="13">
        <f>D29+D30</f>
        <v>4.8</v>
      </c>
      <c r="E23" s="13">
        <f>E29+E30</f>
        <v>0</v>
      </c>
      <c r="F23" s="13">
        <f>F24+F30+F31</f>
        <v>18.0603</v>
      </c>
      <c r="G23" s="13">
        <f>G24</f>
        <v>6.945720000000003</v>
      </c>
    </row>
    <row r="24" spans="1:7" ht="15">
      <c r="A24" s="28"/>
      <c r="B24" s="1" t="s">
        <v>16</v>
      </c>
      <c r="C24" s="14" t="s">
        <v>19</v>
      </c>
      <c r="D24" s="14" t="s">
        <v>19</v>
      </c>
      <c r="E24" s="14"/>
      <c r="F24" s="15">
        <f>D29+D30</f>
        <v>4.8</v>
      </c>
      <c r="G24" s="15">
        <f>G28</f>
        <v>6.945720000000003</v>
      </c>
    </row>
    <row r="25" spans="1:7" ht="15">
      <c r="A25" s="28"/>
      <c r="B25" s="38" t="s">
        <v>18</v>
      </c>
      <c r="C25" s="14" t="s">
        <v>19</v>
      </c>
      <c r="D25" s="14" t="s">
        <v>19</v>
      </c>
      <c r="E25" s="14" t="s">
        <v>19</v>
      </c>
      <c r="F25" s="14" t="s">
        <v>19</v>
      </c>
      <c r="G25" s="14" t="s">
        <v>19</v>
      </c>
    </row>
    <row r="26" spans="1:7" ht="15.75" customHeight="1">
      <c r="A26" s="28"/>
      <c r="B26" s="38" t="s">
        <v>0</v>
      </c>
      <c r="C26" s="14" t="s">
        <v>19</v>
      </c>
      <c r="D26" s="14" t="s">
        <v>19</v>
      </c>
      <c r="E26" s="14"/>
      <c r="F26" s="15">
        <f>D29+D30</f>
        <v>4.8</v>
      </c>
      <c r="G26" s="15"/>
    </row>
    <row r="27" spans="1:7" ht="15">
      <c r="A27" s="28"/>
      <c r="B27" s="38" t="s">
        <v>1</v>
      </c>
      <c r="C27" s="14" t="s">
        <v>19</v>
      </c>
      <c r="D27" s="14" t="s">
        <v>19</v>
      </c>
      <c r="E27" s="14" t="s">
        <v>19</v>
      </c>
      <c r="F27" s="15"/>
      <c r="G27" s="15"/>
    </row>
    <row r="28" spans="1:7" ht="15">
      <c r="A28" s="28"/>
      <c r="B28" s="38" t="s">
        <v>2</v>
      </c>
      <c r="C28" s="14" t="s">
        <v>19</v>
      </c>
      <c r="D28" s="14" t="s">
        <v>19</v>
      </c>
      <c r="E28" s="14" t="s">
        <v>19</v>
      </c>
      <c r="F28" s="14" t="s">
        <v>19</v>
      </c>
      <c r="G28" s="15">
        <f>F23-F32-F34</f>
        <v>6.945720000000003</v>
      </c>
    </row>
    <row r="29" spans="1:7" ht="15">
      <c r="A29" s="28" t="s">
        <v>6</v>
      </c>
      <c r="B29" s="38" t="s">
        <v>26</v>
      </c>
      <c r="C29" s="17">
        <f>D29+E29+F29+G29</f>
        <v>3.5</v>
      </c>
      <c r="D29" s="17">
        <v>3.5</v>
      </c>
      <c r="E29" s="17"/>
      <c r="F29" s="17"/>
      <c r="G29" s="17"/>
    </row>
    <row r="30" spans="1:7" ht="30">
      <c r="A30" s="28" t="s">
        <v>7</v>
      </c>
      <c r="B30" s="38" t="s">
        <v>34</v>
      </c>
      <c r="C30" s="17">
        <f>D30+E30+F30+G30</f>
        <v>12.4603</v>
      </c>
      <c r="D30" s="17">
        <v>1.3</v>
      </c>
      <c r="E30" s="17"/>
      <c r="F30" s="17">
        <v>11.1603</v>
      </c>
      <c r="G30" s="17"/>
    </row>
    <row r="31" spans="1:7" ht="24.75" customHeight="1">
      <c r="A31" s="28" t="s">
        <v>23</v>
      </c>
      <c r="B31" s="38" t="s">
        <v>24</v>
      </c>
      <c r="C31" s="17">
        <f>F31</f>
        <v>2.1</v>
      </c>
      <c r="D31" s="17"/>
      <c r="E31" s="17"/>
      <c r="F31" s="17">
        <v>2.1</v>
      </c>
      <c r="G31" s="17"/>
    </row>
    <row r="32" spans="1:7" ht="15">
      <c r="A32" s="28" t="s">
        <v>8</v>
      </c>
      <c r="B32" s="39" t="s">
        <v>22</v>
      </c>
      <c r="C32" s="13">
        <f>D32+E32+F32+G32</f>
        <v>2.31477</v>
      </c>
      <c r="D32" s="18"/>
      <c r="E32" s="18"/>
      <c r="F32" s="18">
        <v>1.22658</v>
      </c>
      <c r="G32" s="18">
        <v>1.08819</v>
      </c>
    </row>
    <row r="33" spans="1:7" ht="15">
      <c r="A33" s="28" t="s">
        <v>14</v>
      </c>
      <c r="B33" s="38" t="s">
        <v>10</v>
      </c>
      <c r="C33" s="9">
        <f>C32/C23*100</f>
        <v>12.816896729290212</v>
      </c>
      <c r="D33" s="19"/>
      <c r="E33" s="19"/>
      <c r="F33" s="19">
        <f>F32/F23*100</f>
        <v>6.791581535190446</v>
      </c>
      <c r="G33" s="9">
        <f>G32/G23*100</f>
        <v>15.667058274736089</v>
      </c>
    </row>
    <row r="34" spans="1:7" ht="30">
      <c r="A34" s="28" t="s">
        <v>11</v>
      </c>
      <c r="B34" s="39" t="s">
        <v>12</v>
      </c>
      <c r="C34" s="13">
        <f>D34+E34+F34+G34</f>
        <v>15.7455</v>
      </c>
      <c r="D34" s="18">
        <f>D35</f>
        <v>0</v>
      </c>
      <c r="E34" s="18">
        <f>E35</f>
        <v>0</v>
      </c>
      <c r="F34" s="18">
        <f>F35+F36+F37</f>
        <v>9.888</v>
      </c>
      <c r="G34" s="18">
        <f>G35+G37</f>
        <v>5.8575</v>
      </c>
    </row>
    <row r="35" spans="1:7" ht="30">
      <c r="A35" s="28" t="s">
        <v>13</v>
      </c>
      <c r="B35" s="38" t="s">
        <v>27</v>
      </c>
      <c r="C35" s="15">
        <f>D35+E35+F35+G35</f>
        <v>13.1275</v>
      </c>
      <c r="D35" s="17"/>
      <c r="E35" s="17"/>
      <c r="F35" s="17">
        <v>7.3</v>
      </c>
      <c r="G35" s="17">
        <v>5.8275</v>
      </c>
    </row>
    <row r="36" spans="1:7" ht="30">
      <c r="A36" s="28" t="s">
        <v>25</v>
      </c>
      <c r="B36" s="38" t="s">
        <v>33</v>
      </c>
      <c r="C36" s="15">
        <f>D36+E36+F36+G36</f>
        <v>2.24</v>
      </c>
      <c r="D36" s="20"/>
      <c r="E36" s="20"/>
      <c r="F36" s="21">
        <v>2.24</v>
      </c>
      <c r="G36" s="20"/>
    </row>
    <row r="37" spans="1:7" ht="15">
      <c r="A37" s="28" t="s">
        <v>28</v>
      </c>
      <c r="B37" s="38" t="s">
        <v>30</v>
      </c>
      <c r="C37" s="15">
        <f>D37+E37+F37+G37</f>
        <v>0.378</v>
      </c>
      <c r="D37" s="4"/>
      <c r="E37" s="4"/>
      <c r="F37" s="21">
        <v>0.348</v>
      </c>
      <c r="G37" s="21">
        <v>0.03</v>
      </c>
    </row>
  </sheetData>
  <sheetProtection/>
  <mergeCells count="4">
    <mergeCell ref="A1:G1"/>
    <mergeCell ref="C2:G2"/>
    <mergeCell ref="B20:G20"/>
    <mergeCell ref="C21:G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5.28125" style="2" customWidth="1"/>
    <col min="2" max="2" width="30.7109375" style="0" customWidth="1"/>
    <col min="3" max="3" width="12.421875" style="0" customWidth="1"/>
    <col min="4" max="5" width="9.7109375" style="0" customWidth="1"/>
    <col min="6" max="6" width="11.00390625" style="0" customWidth="1"/>
    <col min="7" max="7" width="9.7109375" style="0" customWidth="1"/>
  </cols>
  <sheetData>
    <row r="1" spans="1:7" ht="30.75" customHeight="1">
      <c r="A1" s="57" t="s">
        <v>47</v>
      </c>
      <c r="B1" s="58"/>
      <c r="C1" s="58"/>
      <c r="D1" s="58"/>
      <c r="E1" s="58"/>
      <c r="F1" s="58"/>
      <c r="G1" s="58"/>
    </row>
    <row r="2" spans="1:7" ht="15">
      <c r="A2" s="5"/>
      <c r="B2" s="6"/>
      <c r="C2" s="48" t="s">
        <v>5</v>
      </c>
      <c r="D2" s="49"/>
      <c r="E2" s="49"/>
      <c r="F2" s="49"/>
      <c r="G2" s="50"/>
    </row>
    <row r="3" spans="1:7" ht="15">
      <c r="A3" s="3"/>
      <c r="B3" s="4" t="s">
        <v>15</v>
      </c>
      <c r="C3" s="4" t="s">
        <v>17</v>
      </c>
      <c r="D3" s="7" t="s">
        <v>0</v>
      </c>
      <c r="E3" s="7" t="s">
        <v>1</v>
      </c>
      <c r="F3" s="7" t="s">
        <v>2</v>
      </c>
      <c r="G3" s="7" t="s">
        <v>3</v>
      </c>
    </row>
    <row r="4" spans="1:7" ht="30">
      <c r="A4" s="28">
        <v>1</v>
      </c>
      <c r="B4" s="47" t="s">
        <v>4</v>
      </c>
      <c r="C4" s="10">
        <f>C10+C11+C12</f>
        <v>145927.28499999997</v>
      </c>
      <c r="D4" s="10">
        <f>D10+D11</f>
        <v>36586.539000000004</v>
      </c>
      <c r="E4" s="10">
        <f>E10+E11</f>
        <v>0</v>
      </c>
      <c r="F4" s="10">
        <f>F5+F11+F12</f>
        <v>145927.285</v>
      </c>
      <c r="G4" s="10">
        <f>G5</f>
        <v>45580.174</v>
      </c>
    </row>
    <row r="5" spans="1:7" ht="15">
      <c r="A5" s="28"/>
      <c r="B5" s="1" t="s">
        <v>16</v>
      </c>
      <c r="C5" s="11" t="s">
        <v>19</v>
      </c>
      <c r="D5" s="11" t="s">
        <v>19</v>
      </c>
      <c r="E5" s="11"/>
      <c r="F5" s="12">
        <f>D10+D11</f>
        <v>36586.539000000004</v>
      </c>
      <c r="G5" s="12">
        <f>G9</f>
        <v>45580.174</v>
      </c>
    </row>
    <row r="6" spans="1:7" ht="15">
      <c r="A6" s="28"/>
      <c r="B6" s="46" t="s">
        <v>18</v>
      </c>
      <c r="C6" s="11" t="s">
        <v>19</v>
      </c>
      <c r="D6" s="11" t="s">
        <v>19</v>
      </c>
      <c r="E6" s="11" t="s">
        <v>19</v>
      </c>
      <c r="F6" s="11" t="s">
        <v>19</v>
      </c>
      <c r="G6" s="11" t="s">
        <v>19</v>
      </c>
    </row>
    <row r="7" spans="1:7" ht="15">
      <c r="A7" s="28"/>
      <c r="B7" s="46" t="s">
        <v>0</v>
      </c>
      <c r="C7" s="11" t="s">
        <v>19</v>
      </c>
      <c r="D7" s="11" t="s">
        <v>19</v>
      </c>
      <c r="E7" s="11"/>
      <c r="F7" s="12">
        <f>D10+D11</f>
        <v>36586.539000000004</v>
      </c>
      <c r="G7" s="12"/>
    </row>
    <row r="8" spans="1:7" ht="15">
      <c r="A8" s="28"/>
      <c r="B8" s="46" t="s">
        <v>1</v>
      </c>
      <c r="C8" s="11" t="s">
        <v>19</v>
      </c>
      <c r="D8" s="11" t="s">
        <v>19</v>
      </c>
      <c r="E8" s="11" t="s">
        <v>19</v>
      </c>
      <c r="F8" s="12"/>
      <c r="G8" s="12"/>
    </row>
    <row r="9" spans="1:7" ht="15">
      <c r="A9" s="28"/>
      <c r="B9" s="46" t="s">
        <v>2</v>
      </c>
      <c r="C9" s="11" t="s">
        <v>19</v>
      </c>
      <c r="D9" s="11" t="s">
        <v>19</v>
      </c>
      <c r="E9" s="11" t="s">
        <v>19</v>
      </c>
      <c r="F9" s="11" t="s">
        <v>19</v>
      </c>
      <c r="G9" s="12">
        <f>F4-F13-F15</f>
        <v>45580.174</v>
      </c>
    </row>
    <row r="10" spans="1:7" ht="15">
      <c r="A10" s="28" t="s">
        <v>6</v>
      </c>
      <c r="B10" s="46" t="s">
        <v>26</v>
      </c>
      <c r="C10" s="43">
        <f>D10+E10+F10+G10</f>
        <v>24603.128</v>
      </c>
      <c r="D10" s="43">
        <v>24603.128</v>
      </c>
      <c r="E10" s="12"/>
      <c r="F10" s="12"/>
      <c r="G10" s="12"/>
    </row>
    <row r="11" spans="1:7" ht="30">
      <c r="A11" s="28" t="s">
        <v>7</v>
      </c>
      <c r="B11" s="46" t="s">
        <v>34</v>
      </c>
      <c r="C11" s="43">
        <f>D11+E11+F11+G11</f>
        <v>105432.17499999999</v>
      </c>
      <c r="D11" s="43">
        <v>11983.411</v>
      </c>
      <c r="E11" s="12"/>
      <c r="F11" s="43">
        <v>93448.764</v>
      </c>
      <c r="G11" s="12"/>
    </row>
    <row r="12" spans="1:7" ht="15">
      <c r="A12" s="28" t="s">
        <v>23</v>
      </c>
      <c r="B12" s="46" t="s">
        <v>24</v>
      </c>
      <c r="C12" s="43">
        <f>D12+E12+F12+G12</f>
        <v>15891.982</v>
      </c>
      <c r="D12" s="12"/>
      <c r="E12" s="12"/>
      <c r="F12" s="43">
        <v>15891.982</v>
      </c>
      <c r="G12" s="12"/>
    </row>
    <row r="13" spans="1:7" ht="15">
      <c r="A13" s="28" t="s">
        <v>8</v>
      </c>
      <c r="B13" s="47" t="s">
        <v>9</v>
      </c>
      <c r="C13" s="10">
        <f>D13+E13+F13+G13</f>
        <v>13957.672</v>
      </c>
      <c r="D13" s="10"/>
      <c r="E13" s="10"/>
      <c r="F13" s="10">
        <v>7243.706</v>
      </c>
      <c r="G13" s="10">
        <v>6713.966</v>
      </c>
    </row>
    <row r="14" spans="1:7" ht="15">
      <c r="A14" s="28" t="s">
        <v>14</v>
      </c>
      <c r="B14" s="46" t="s">
        <v>10</v>
      </c>
      <c r="C14" s="9">
        <f>C13/C4*100</f>
        <v>9.564813050554598</v>
      </c>
      <c r="D14" s="9"/>
      <c r="E14" s="9"/>
      <c r="F14" s="9">
        <f>F13/F4*100</f>
        <v>4.963914733286513</v>
      </c>
      <c r="G14" s="9">
        <f>G13/G4*100</f>
        <v>14.730013974935682</v>
      </c>
    </row>
    <row r="15" spans="1:7" ht="30">
      <c r="A15" s="28" t="s">
        <v>11</v>
      </c>
      <c r="B15" s="47" t="s">
        <v>12</v>
      </c>
      <c r="C15" s="10">
        <f>D15+E15+F15+G15</f>
        <v>131969.613</v>
      </c>
      <c r="D15" s="10">
        <f>D16</f>
        <v>0</v>
      </c>
      <c r="E15" s="10">
        <f>E16</f>
        <v>0</v>
      </c>
      <c r="F15" s="10">
        <f>F16+F17+F18</f>
        <v>93103.405</v>
      </c>
      <c r="G15" s="10">
        <f>G16+G18</f>
        <v>38866.208</v>
      </c>
    </row>
    <row r="16" spans="1:7" ht="30">
      <c r="A16" s="28" t="s">
        <v>13</v>
      </c>
      <c r="B16" s="46" t="s">
        <v>27</v>
      </c>
      <c r="C16" s="12">
        <f>D16+E16+F16+G16</f>
        <v>114305.56399999998</v>
      </c>
      <c r="D16" s="12"/>
      <c r="E16" s="12"/>
      <c r="F16" s="43">
        <v>75607.843</v>
      </c>
      <c r="G16" s="43">
        <v>38697.721</v>
      </c>
    </row>
    <row r="17" spans="1:7" ht="30">
      <c r="A17" s="28" t="s">
        <v>25</v>
      </c>
      <c r="B17" s="46" t="s">
        <v>33</v>
      </c>
      <c r="C17" s="12">
        <f>D17+E17+F17+G17</f>
        <v>14674.599</v>
      </c>
      <c r="D17" s="12"/>
      <c r="E17" s="12"/>
      <c r="F17" s="43">
        <v>14674.599</v>
      </c>
      <c r="G17" s="43"/>
    </row>
    <row r="18" spans="1:7" ht="21.75" customHeight="1">
      <c r="A18" s="28" t="s">
        <v>28</v>
      </c>
      <c r="B18" s="46" t="s">
        <v>30</v>
      </c>
      <c r="C18" s="12">
        <f>D18+E18+F18+G18</f>
        <v>2989.4500000000003</v>
      </c>
      <c r="D18" s="12"/>
      <c r="E18" s="12"/>
      <c r="F18" s="43">
        <v>2820.963</v>
      </c>
      <c r="G18" s="43">
        <v>168.487</v>
      </c>
    </row>
    <row r="19" spans="1:7" ht="15">
      <c r="A19" s="31"/>
      <c r="B19" s="32"/>
      <c r="C19" s="33"/>
      <c r="D19" s="33"/>
      <c r="E19" s="33"/>
      <c r="F19" s="33"/>
      <c r="G19" s="33"/>
    </row>
    <row r="20" spans="1:7" ht="21.75" customHeight="1">
      <c r="A20" s="5"/>
      <c r="B20" s="57" t="s">
        <v>48</v>
      </c>
      <c r="C20" s="58"/>
      <c r="D20" s="58"/>
      <c r="E20" s="58"/>
      <c r="F20" s="58"/>
      <c r="G20" s="58"/>
    </row>
    <row r="21" spans="1:7" ht="15">
      <c r="A21" s="5"/>
      <c r="B21" s="4"/>
      <c r="C21" s="53" t="s">
        <v>20</v>
      </c>
      <c r="D21" s="53"/>
      <c r="E21" s="53"/>
      <c r="F21" s="53"/>
      <c r="G21" s="53"/>
    </row>
    <row r="22" spans="1:7" ht="15">
      <c r="A22" s="3"/>
      <c r="B22" s="4" t="s">
        <v>15</v>
      </c>
      <c r="C22" s="4" t="s">
        <v>17</v>
      </c>
      <c r="D22" s="7" t="s">
        <v>0</v>
      </c>
      <c r="E22" s="7" t="s">
        <v>1</v>
      </c>
      <c r="F22" s="7" t="s">
        <v>2</v>
      </c>
      <c r="G22" s="7" t="s">
        <v>3</v>
      </c>
    </row>
    <row r="23" spans="1:7" ht="30">
      <c r="A23" s="28">
        <v>1</v>
      </c>
      <c r="B23" s="47" t="s">
        <v>21</v>
      </c>
      <c r="C23" s="13">
        <f>C29+C30+C31</f>
        <v>22.4232</v>
      </c>
      <c r="D23" s="13">
        <f>D29+D30</f>
        <v>4.8</v>
      </c>
      <c r="E23" s="13">
        <f>E29+E30</f>
        <v>0</v>
      </c>
      <c r="F23" s="13">
        <f>F24+F30+F31</f>
        <v>22.4232</v>
      </c>
      <c r="G23" s="13">
        <f>G24</f>
        <v>7.099100000000002</v>
      </c>
    </row>
    <row r="24" spans="1:7" ht="15">
      <c r="A24" s="28"/>
      <c r="B24" s="1" t="s">
        <v>16</v>
      </c>
      <c r="C24" s="14" t="s">
        <v>19</v>
      </c>
      <c r="D24" s="14" t="s">
        <v>19</v>
      </c>
      <c r="E24" s="14"/>
      <c r="F24" s="15">
        <f>D29+D30</f>
        <v>4.8</v>
      </c>
      <c r="G24" s="15">
        <f>G28</f>
        <v>7.099100000000002</v>
      </c>
    </row>
    <row r="25" spans="1:7" ht="15">
      <c r="A25" s="28"/>
      <c r="B25" s="46" t="s">
        <v>18</v>
      </c>
      <c r="C25" s="14" t="s">
        <v>19</v>
      </c>
      <c r="D25" s="14" t="s">
        <v>19</v>
      </c>
      <c r="E25" s="14" t="s">
        <v>19</v>
      </c>
      <c r="F25" s="14" t="s">
        <v>19</v>
      </c>
      <c r="G25" s="14" t="s">
        <v>19</v>
      </c>
    </row>
    <row r="26" spans="1:7" ht="15.75" customHeight="1">
      <c r="A26" s="28"/>
      <c r="B26" s="46" t="s">
        <v>0</v>
      </c>
      <c r="C26" s="14" t="s">
        <v>19</v>
      </c>
      <c r="D26" s="14" t="s">
        <v>19</v>
      </c>
      <c r="E26" s="14"/>
      <c r="F26" s="15">
        <f>D29+D30</f>
        <v>4.8</v>
      </c>
      <c r="G26" s="15"/>
    </row>
    <row r="27" spans="1:7" ht="15">
      <c r="A27" s="28"/>
      <c r="B27" s="46" t="s">
        <v>1</v>
      </c>
      <c r="C27" s="14" t="s">
        <v>19</v>
      </c>
      <c r="D27" s="14" t="s">
        <v>19</v>
      </c>
      <c r="E27" s="14" t="s">
        <v>19</v>
      </c>
      <c r="F27" s="15"/>
      <c r="G27" s="15"/>
    </row>
    <row r="28" spans="1:7" ht="15">
      <c r="A28" s="28"/>
      <c r="B28" s="46" t="s">
        <v>2</v>
      </c>
      <c r="C28" s="14" t="s">
        <v>19</v>
      </c>
      <c r="D28" s="14" t="s">
        <v>19</v>
      </c>
      <c r="E28" s="14" t="s">
        <v>19</v>
      </c>
      <c r="F28" s="14" t="s">
        <v>19</v>
      </c>
      <c r="G28" s="15">
        <f>F23-F32-F34</f>
        <v>7.099100000000002</v>
      </c>
    </row>
    <row r="29" spans="1:7" ht="15">
      <c r="A29" s="28" t="s">
        <v>6</v>
      </c>
      <c r="B29" s="46" t="s">
        <v>26</v>
      </c>
      <c r="C29" s="17">
        <f>D29+E29+F29+G29</f>
        <v>3.5</v>
      </c>
      <c r="D29" s="17">
        <v>3.5</v>
      </c>
      <c r="E29" s="17"/>
      <c r="F29" s="17"/>
      <c r="G29" s="17"/>
    </row>
    <row r="30" spans="1:7" ht="30">
      <c r="A30" s="28" t="s">
        <v>7</v>
      </c>
      <c r="B30" s="46" t="s">
        <v>34</v>
      </c>
      <c r="C30" s="17">
        <f>D30+E30+F30+G30</f>
        <v>16.0932</v>
      </c>
      <c r="D30" s="17">
        <v>1.3</v>
      </c>
      <c r="E30" s="17"/>
      <c r="F30" s="17">
        <v>14.7932</v>
      </c>
      <c r="G30" s="17"/>
    </row>
    <row r="31" spans="1:7" ht="24.75" customHeight="1">
      <c r="A31" s="28" t="s">
        <v>23</v>
      </c>
      <c r="B31" s="46" t="s">
        <v>24</v>
      </c>
      <c r="C31" s="17">
        <f>F31</f>
        <v>2.83</v>
      </c>
      <c r="D31" s="17"/>
      <c r="E31" s="17"/>
      <c r="F31" s="17">
        <v>2.83</v>
      </c>
      <c r="G31" s="17"/>
    </row>
    <row r="32" spans="1:7" ht="15">
      <c r="A32" s="28" t="s">
        <v>8</v>
      </c>
      <c r="B32" s="47" t="s">
        <v>22</v>
      </c>
      <c r="C32" s="13">
        <f>D32+E32+F32+G32</f>
        <v>2.2015000000000002</v>
      </c>
      <c r="D32" s="18"/>
      <c r="E32" s="18"/>
      <c r="F32" s="18">
        <v>1.1604</v>
      </c>
      <c r="G32" s="18">
        <v>1.0411</v>
      </c>
    </row>
    <row r="33" spans="1:7" ht="15">
      <c r="A33" s="28" t="s">
        <v>14</v>
      </c>
      <c r="B33" s="46" t="s">
        <v>10</v>
      </c>
      <c r="C33" s="9">
        <f>C32/C23*100</f>
        <v>9.81795640229762</v>
      </c>
      <c r="D33" s="19"/>
      <c r="E33" s="19"/>
      <c r="F33" s="19">
        <f>F32/F23*100</f>
        <v>5.174997324199936</v>
      </c>
      <c r="G33" s="9">
        <f>G32/G23*100</f>
        <v>14.665239255680293</v>
      </c>
    </row>
    <row r="34" spans="1:7" ht="30">
      <c r="A34" s="28" t="s">
        <v>11</v>
      </c>
      <c r="B34" s="47" t="s">
        <v>12</v>
      </c>
      <c r="C34" s="13">
        <f>D34+E34+F34+G34</f>
        <v>20.2217</v>
      </c>
      <c r="D34" s="18">
        <f>D35</f>
        <v>0</v>
      </c>
      <c r="E34" s="18">
        <f>E35</f>
        <v>0</v>
      </c>
      <c r="F34" s="18">
        <f>F35+F36+F37</f>
        <v>14.1637</v>
      </c>
      <c r="G34" s="18">
        <f>G35+G37</f>
        <v>6.058</v>
      </c>
    </row>
    <row r="35" spans="1:7" ht="30">
      <c r="A35" s="28" t="s">
        <v>13</v>
      </c>
      <c r="B35" s="46" t="s">
        <v>27</v>
      </c>
      <c r="C35" s="15">
        <f>D35+E35+F35+G35</f>
        <v>17.51</v>
      </c>
      <c r="D35" s="17"/>
      <c r="E35" s="17"/>
      <c r="F35" s="17">
        <v>11.48</v>
      </c>
      <c r="G35" s="17">
        <v>6.03</v>
      </c>
    </row>
    <row r="36" spans="1:7" ht="30">
      <c r="A36" s="28" t="s">
        <v>25</v>
      </c>
      <c r="B36" s="46" t="s">
        <v>33</v>
      </c>
      <c r="C36" s="15">
        <f>D36+E36+F36+G36</f>
        <v>2.22</v>
      </c>
      <c r="D36" s="20"/>
      <c r="E36" s="20"/>
      <c r="F36" s="21">
        <v>2.22</v>
      </c>
      <c r="G36" s="20"/>
    </row>
    <row r="37" spans="1:7" ht="15">
      <c r="A37" s="28" t="s">
        <v>28</v>
      </c>
      <c r="B37" s="46" t="s">
        <v>30</v>
      </c>
      <c r="C37" s="15">
        <f>D37+E37+F37+G37</f>
        <v>0.4917</v>
      </c>
      <c r="D37" s="4"/>
      <c r="E37" s="4"/>
      <c r="F37" s="21">
        <v>0.4637</v>
      </c>
      <c r="G37" s="21">
        <v>0.028</v>
      </c>
    </row>
  </sheetData>
  <sheetProtection/>
  <mergeCells count="4">
    <mergeCell ref="A1:G1"/>
    <mergeCell ref="C2:G2"/>
    <mergeCell ref="B20:G20"/>
    <mergeCell ref="C21:G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5.28125" style="2" customWidth="1"/>
    <col min="2" max="2" width="30.7109375" style="0" customWidth="1"/>
    <col min="3" max="3" width="12.421875" style="0" customWidth="1"/>
    <col min="4" max="5" width="9.7109375" style="0" customWidth="1"/>
    <col min="6" max="6" width="11.00390625" style="0" customWidth="1"/>
    <col min="7" max="7" width="9.7109375" style="0" customWidth="1"/>
  </cols>
  <sheetData>
    <row r="1" spans="1:7" ht="30.75" customHeight="1">
      <c r="A1" s="57" t="s">
        <v>45</v>
      </c>
      <c r="B1" s="58"/>
      <c r="C1" s="58"/>
      <c r="D1" s="58"/>
      <c r="E1" s="58"/>
      <c r="F1" s="58"/>
      <c r="G1" s="58"/>
    </row>
    <row r="2" spans="1:7" ht="15">
      <c r="A2" s="5"/>
      <c r="B2" s="6"/>
      <c r="C2" s="48" t="s">
        <v>5</v>
      </c>
      <c r="D2" s="49"/>
      <c r="E2" s="49"/>
      <c r="F2" s="49"/>
      <c r="G2" s="50"/>
    </row>
    <row r="3" spans="1:7" ht="15">
      <c r="A3" s="3"/>
      <c r="B3" s="4" t="s">
        <v>15</v>
      </c>
      <c r="C3" s="4" t="s">
        <v>17</v>
      </c>
      <c r="D3" s="7" t="s">
        <v>0</v>
      </c>
      <c r="E3" s="7" t="s">
        <v>1</v>
      </c>
      <c r="F3" s="7" t="s">
        <v>2</v>
      </c>
      <c r="G3" s="7" t="s">
        <v>3</v>
      </c>
    </row>
    <row r="4" spans="1:7" ht="30">
      <c r="A4" s="28">
        <v>1</v>
      </c>
      <c r="B4" s="45" t="s">
        <v>4</v>
      </c>
      <c r="C4" s="10">
        <f>C10+C11+C12</f>
        <v>162711.90000000002</v>
      </c>
      <c r="D4" s="10">
        <f>D10+D11</f>
        <v>39378.4</v>
      </c>
      <c r="E4" s="10">
        <f>E10+E11</f>
        <v>0</v>
      </c>
      <c r="F4" s="10">
        <f>F5+F11+F12</f>
        <v>162711.90000000002</v>
      </c>
      <c r="G4" s="10">
        <f>G5</f>
        <v>52853.100000000035</v>
      </c>
    </row>
    <row r="5" spans="1:7" ht="15">
      <c r="A5" s="28"/>
      <c r="B5" s="1" t="s">
        <v>16</v>
      </c>
      <c r="C5" s="11" t="s">
        <v>19</v>
      </c>
      <c r="D5" s="11" t="s">
        <v>19</v>
      </c>
      <c r="E5" s="11"/>
      <c r="F5" s="12">
        <f>D10+D11</f>
        <v>39378.4</v>
      </c>
      <c r="G5" s="12">
        <f>G9</f>
        <v>52853.100000000035</v>
      </c>
    </row>
    <row r="6" spans="1:7" ht="15">
      <c r="A6" s="28"/>
      <c r="B6" s="44" t="s">
        <v>18</v>
      </c>
      <c r="C6" s="11" t="s">
        <v>19</v>
      </c>
      <c r="D6" s="11" t="s">
        <v>19</v>
      </c>
      <c r="E6" s="11" t="s">
        <v>19</v>
      </c>
      <c r="F6" s="11" t="s">
        <v>19</v>
      </c>
      <c r="G6" s="11" t="s">
        <v>19</v>
      </c>
    </row>
    <row r="7" spans="1:7" ht="15">
      <c r="A7" s="28"/>
      <c r="B7" s="44" t="s">
        <v>0</v>
      </c>
      <c r="C7" s="11" t="s">
        <v>19</v>
      </c>
      <c r="D7" s="11" t="s">
        <v>19</v>
      </c>
      <c r="E7" s="11"/>
      <c r="F7" s="12">
        <f>D10+D11</f>
        <v>39378.4</v>
      </c>
      <c r="G7" s="12"/>
    </row>
    <row r="8" spans="1:7" ht="15">
      <c r="A8" s="28"/>
      <c r="B8" s="44" t="s">
        <v>1</v>
      </c>
      <c r="C8" s="11" t="s">
        <v>19</v>
      </c>
      <c r="D8" s="11" t="s">
        <v>19</v>
      </c>
      <c r="E8" s="11" t="s">
        <v>19</v>
      </c>
      <c r="F8" s="12"/>
      <c r="G8" s="12"/>
    </row>
    <row r="9" spans="1:7" ht="15">
      <c r="A9" s="28"/>
      <c r="B9" s="44" t="s">
        <v>2</v>
      </c>
      <c r="C9" s="11" t="s">
        <v>19</v>
      </c>
      <c r="D9" s="11" t="s">
        <v>19</v>
      </c>
      <c r="E9" s="11" t="s">
        <v>19</v>
      </c>
      <c r="F9" s="11" t="s">
        <v>19</v>
      </c>
      <c r="G9" s="12">
        <f>F4-F13-F15</f>
        <v>52853.100000000035</v>
      </c>
    </row>
    <row r="10" spans="1:7" ht="15">
      <c r="A10" s="28" t="s">
        <v>6</v>
      </c>
      <c r="B10" s="44" t="s">
        <v>26</v>
      </c>
      <c r="C10" s="43">
        <f>D10+E10+F10+G10</f>
        <v>25609</v>
      </c>
      <c r="D10" s="43">
        <v>25609</v>
      </c>
      <c r="E10" s="12"/>
      <c r="F10" s="12"/>
      <c r="G10" s="12"/>
    </row>
    <row r="11" spans="1:7" ht="30">
      <c r="A11" s="28" t="s">
        <v>7</v>
      </c>
      <c r="B11" s="44" t="s">
        <v>34</v>
      </c>
      <c r="C11" s="43">
        <f>D11+E11+F11+G11</f>
        <v>121220.7</v>
      </c>
      <c r="D11" s="43">
        <v>13769.4</v>
      </c>
      <c r="E11" s="12"/>
      <c r="F11" s="43">
        <v>107451.3</v>
      </c>
      <c r="G11" s="12"/>
    </row>
    <row r="12" spans="1:7" ht="15">
      <c r="A12" s="28" t="s">
        <v>23</v>
      </c>
      <c r="B12" s="44" t="s">
        <v>24</v>
      </c>
      <c r="C12" s="43">
        <f>D12+E12+F12+G12</f>
        <v>15882.2</v>
      </c>
      <c r="D12" s="12"/>
      <c r="E12" s="12"/>
      <c r="F12" s="43">
        <v>15882.2</v>
      </c>
      <c r="G12" s="12"/>
    </row>
    <row r="13" spans="1:7" ht="15">
      <c r="A13" s="28" t="s">
        <v>8</v>
      </c>
      <c r="B13" s="45" t="s">
        <v>9</v>
      </c>
      <c r="C13" s="10">
        <f>D13+E13+F13+G13</f>
        <v>18711.900000000034</v>
      </c>
      <c r="D13" s="10"/>
      <c r="E13" s="10"/>
      <c r="F13" s="10">
        <v>10039.3</v>
      </c>
      <c r="G13" s="10">
        <f>G4-G15</f>
        <v>8672.600000000035</v>
      </c>
    </row>
    <row r="14" spans="1:7" ht="15">
      <c r="A14" s="28" t="s">
        <v>14</v>
      </c>
      <c r="B14" s="44" t="s">
        <v>10</v>
      </c>
      <c r="C14" s="9">
        <f>C13/C4*100</f>
        <v>11.500019359370786</v>
      </c>
      <c r="D14" s="9"/>
      <c r="E14" s="9"/>
      <c r="F14" s="9">
        <f>F13/F4*100</f>
        <v>6.16998510864909</v>
      </c>
      <c r="G14" s="9">
        <f>G13/G4*100</f>
        <v>16.408876678946037</v>
      </c>
    </row>
    <row r="15" spans="1:7" ht="30">
      <c r="A15" s="28" t="s">
        <v>11</v>
      </c>
      <c r="B15" s="45" t="s">
        <v>12</v>
      </c>
      <c r="C15" s="10">
        <f>D15+E15+F15+G15</f>
        <v>144000</v>
      </c>
      <c r="D15" s="10">
        <f>D16</f>
        <v>0</v>
      </c>
      <c r="E15" s="10">
        <f>E16</f>
        <v>0</v>
      </c>
      <c r="F15" s="10">
        <f>F16+F17+F18</f>
        <v>99819.5</v>
      </c>
      <c r="G15" s="10">
        <f>G16+G18</f>
        <v>44180.5</v>
      </c>
    </row>
    <row r="16" spans="1:7" ht="30">
      <c r="A16" s="28" t="s">
        <v>13</v>
      </c>
      <c r="B16" s="44" t="s">
        <v>27</v>
      </c>
      <c r="C16" s="12">
        <f>D16+E16+F16+G16</f>
        <v>125000.2</v>
      </c>
      <c r="D16" s="12"/>
      <c r="E16" s="12"/>
      <c r="F16" s="43">
        <v>81000</v>
      </c>
      <c r="G16" s="43">
        <v>44000.2</v>
      </c>
    </row>
    <row r="17" spans="1:7" ht="30">
      <c r="A17" s="28" t="s">
        <v>25</v>
      </c>
      <c r="B17" s="44" t="s">
        <v>33</v>
      </c>
      <c r="C17" s="12">
        <f>D17+E17+F17+G17</f>
        <v>15813</v>
      </c>
      <c r="D17" s="12"/>
      <c r="E17" s="12"/>
      <c r="F17" s="43">
        <v>15813</v>
      </c>
      <c r="G17" s="43"/>
    </row>
    <row r="18" spans="1:7" ht="21.75" customHeight="1">
      <c r="A18" s="28" t="s">
        <v>28</v>
      </c>
      <c r="B18" s="44" t="s">
        <v>30</v>
      </c>
      <c r="C18" s="12">
        <f>D18+E18+F18+G18</f>
        <v>3186.8</v>
      </c>
      <c r="D18" s="12"/>
      <c r="E18" s="12"/>
      <c r="F18" s="43">
        <v>3006.5</v>
      </c>
      <c r="G18" s="43">
        <v>180.3</v>
      </c>
    </row>
    <row r="19" spans="1:7" ht="15">
      <c r="A19" s="31"/>
      <c r="B19" s="32"/>
      <c r="C19" s="33"/>
      <c r="D19" s="33"/>
      <c r="E19" s="33"/>
      <c r="F19" s="33"/>
      <c r="G19" s="33"/>
    </row>
    <row r="20" spans="1:7" ht="21.75" customHeight="1">
      <c r="A20" s="5"/>
      <c r="B20" s="57" t="s">
        <v>46</v>
      </c>
      <c r="C20" s="58"/>
      <c r="D20" s="58"/>
      <c r="E20" s="58"/>
      <c r="F20" s="58"/>
      <c r="G20" s="58"/>
    </row>
    <row r="21" spans="1:7" ht="15">
      <c r="A21" s="5"/>
      <c r="B21" s="4"/>
      <c r="C21" s="53" t="s">
        <v>20</v>
      </c>
      <c r="D21" s="53"/>
      <c r="E21" s="53"/>
      <c r="F21" s="53"/>
      <c r="G21" s="53"/>
    </row>
    <row r="22" spans="1:7" ht="15">
      <c r="A22" s="3"/>
      <c r="B22" s="4" t="s">
        <v>15</v>
      </c>
      <c r="C22" s="4" t="s">
        <v>17</v>
      </c>
      <c r="D22" s="7" t="s">
        <v>0</v>
      </c>
      <c r="E22" s="7" t="s">
        <v>1</v>
      </c>
      <c r="F22" s="7" t="s">
        <v>2</v>
      </c>
      <c r="G22" s="7" t="s">
        <v>3</v>
      </c>
    </row>
    <row r="23" spans="1:7" ht="30">
      <c r="A23" s="28">
        <v>1</v>
      </c>
      <c r="B23" s="45" t="s">
        <v>21</v>
      </c>
      <c r="C23" s="13">
        <f>C29+C30+C31</f>
        <v>25.769299999999998</v>
      </c>
      <c r="D23" s="13">
        <f>D29+D30</f>
        <v>4.6155</v>
      </c>
      <c r="E23" s="13">
        <f>E29+E30</f>
        <v>0</v>
      </c>
      <c r="F23" s="13">
        <f>F24+F30+F31</f>
        <v>25.7693</v>
      </c>
      <c r="G23" s="13">
        <f>G24</f>
        <v>8.820500000000001</v>
      </c>
    </row>
    <row r="24" spans="1:7" ht="15">
      <c r="A24" s="28"/>
      <c r="B24" s="1" t="s">
        <v>16</v>
      </c>
      <c r="C24" s="14" t="s">
        <v>19</v>
      </c>
      <c r="D24" s="14" t="s">
        <v>19</v>
      </c>
      <c r="E24" s="14"/>
      <c r="F24" s="15">
        <f>D29+D30</f>
        <v>4.6155</v>
      </c>
      <c r="G24" s="15">
        <f>G28</f>
        <v>8.820500000000001</v>
      </c>
    </row>
    <row r="25" spans="1:7" ht="15">
      <c r="A25" s="28"/>
      <c r="B25" s="44" t="s">
        <v>18</v>
      </c>
      <c r="C25" s="14" t="s">
        <v>19</v>
      </c>
      <c r="D25" s="14" t="s">
        <v>19</v>
      </c>
      <c r="E25" s="14" t="s">
        <v>19</v>
      </c>
      <c r="F25" s="14" t="s">
        <v>19</v>
      </c>
      <c r="G25" s="14" t="s">
        <v>19</v>
      </c>
    </row>
    <row r="26" spans="1:7" ht="15.75" customHeight="1">
      <c r="A26" s="28"/>
      <c r="B26" s="44" t="s">
        <v>0</v>
      </c>
      <c r="C26" s="14" t="s">
        <v>19</v>
      </c>
      <c r="D26" s="14" t="s">
        <v>19</v>
      </c>
      <c r="E26" s="14"/>
      <c r="F26" s="15">
        <f>D29+D30</f>
        <v>4.6155</v>
      </c>
      <c r="G26" s="15"/>
    </row>
    <row r="27" spans="1:7" ht="15">
      <c r="A27" s="28"/>
      <c r="B27" s="44" t="s">
        <v>1</v>
      </c>
      <c r="C27" s="14" t="s">
        <v>19</v>
      </c>
      <c r="D27" s="14" t="s">
        <v>19</v>
      </c>
      <c r="E27" s="14" t="s">
        <v>19</v>
      </c>
      <c r="F27" s="15"/>
      <c r="G27" s="15"/>
    </row>
    <row r="28" spans="1:7" ht="15">
      <c r="A28" s="28"/>
      <c r="B28" s="44" t="s">
        <v>2</v>
      </c>
      <c r="C28" s="14" t="s">
        <v>19</v>
      </c>
      <c r="D28" s="14" t="s">
        <v>19</v>
      </c>
      <c r="E28" s="14" t="s">
        <v>19</v>
      </c>
      <c r="F28" s="14" t="s">
        <v>19</v>
      </c>
      <c r="G28" s="15">
        <f>F23-F32-F34</f>
        <v>8.820500000000001</v>
      </c>
    </row>
    <row r="29" spans="1:7" ht="15">
      <c r="A29" s="28" t="s">
        <v>6</v>
      </c>
      <c r="B29" s="44" t="s">
        <v>26</v>
      </c>
      <c r="C29" s="17">
        <f>D29+E29+F29+G29</f>
        <v>3.2155</v>
      </c>
      <c r="D29" s="17">
        <v>3.2155</v>
      </c>
      <c r="E29" s="17"/>
      <c r="F29" s="17"/>
      <c r="G29" s="17"/>
    </row>
    <row r="30" spans="1:7" ht="30">
      <c r="A30" s="28" t="s">
        <v>7</v>
      </c>
      <c r="B30" s="44" t="s">
        <v>34</v>
      </c>
      <c r="C30" s="17">
        <f>D30+E30+F30+G30</f>
        <v>19.4245</v>
      </c>
      <c r="D30" s="17">
        <v>1.4</v>
      </c>
      <c r="E30" s="17"/>
      <c r="F30" s="17">
        <v>18.0245</v>
      </c>
      <c r="G30" s="17"/>
    </row>
    <row r="31" spans="1:7" ht="24.75" customHeight="1">
      <c r="A31" s="28" t="s">
        <v>23</v>
      </c>
      <c r="B31" s="44" t="s">
        <v>24</v>
      </c>
      <c r="C31" s="17">
        <f>F31</f>
        <v>3.1293</v>
      </c>
      <c r="D31" s="17"/>
      <c r="E31" s="17"/>
      <c r="F31" s="17">
        <v>3.1293</v>
      </c>
      <c r="G31" s="17"/>
    </row>
    <row r="32" spans="1:7" ht="15">
      <c r="A32" s="28" t="s">
        <v>8</v>
      </c>
      <c r="B32" s="45" t="s">
        <v>22</v>
      </c>
      <c r="C32" s="13">
        <f>D32+E32+F32+G32</f>
        <v>3.0365</v>
      </c>
      <c r="D32" s="18"/>
      <c r="E32" s="18"/>
      <c r="F32" s="18">
        <v>1.59</v>
      </c>
      <c r="G32" s="18">
        <v>1.4465</v>
      </c>
    </row>
    <row r="33" spans="1:7" ht="15">
      <c r="A33" s="28" t="s">
        <v>14</v>
      </c>
      <c r="B33" s="44" t="s">
        <v>10</v>
      </c>
      <c r="C33" s="9">
        <f>C32/C23*100</f>
        <v>11.783401178922208</v>
      </c>
      <c r="D33" s="19"/>
      <c r="E33" s="19"/>
      <c r="F33" s="19">
        <f>F32/F23*100</f>
        <v>6.170132677255494</v>
      </c>
      <c r="G33" s="9">
        <f>G32/G23*100</f>
        <v>16.399297092001586</v>
      </c>
    </row>
    <row r="34" spans="1:7" ht="30">
      <c r="A34" s="28" t="s">
        <v>11</v>
      </c>
      <c r="B34" s="45" t="s">
        <v>12</v>
      </c>
      <c r="C34" s="13">
        <f>D34+E34+F34+G34</f>
        <v>22.7328</v>
      </c>
      <c r="D34" s="18">
        <f>D35</f>
        <v>0</v>
      </c>
      <c r="E34" s="18">
        <f>E35</f>
        <v>0</v>
      </c>
      <c r="F34" s="18">
        <f>F35+F36+F37</f>
        <v>15.3588</v>
      </c>
      <c r="G34" s="18">
        <f>G35+G37</f>
        <v>7.374</v>
      </c>
    </row>
    <row r="35" spans="1:7" ht="30">
      <c r="A35" s="28" t="s">
        <v>13</v>
      </c>
      <c r="B35" s="44" t="s">
        <v>27</v>
      </c>
      <c r="C35" s="15">
        <f>D35+E35+F35+G35</f>
        <v>19.73</v>
      </c>
      <c r="D35" s="17"/>
      <c r="E35" s="17"/>
      <c r="F35" s="17">
        <v>12.38</v>
      </c>
      <c r="G35" s="17">
        <v>7.35</v>
      </c>
    </row>
    <row r="36" spans="1:7" ht="30">
      <c r="A36" s="28" t="s">
        <v>25</v>
      </c>
      <c r="B36" s="44" t="s">
        <v>33</v>
      </c>
      <c r="C36" s="15">
        <f>D36+E36+F36+G36</f>
        <v>2.586</v>
      </c>
      <c r="D36" s="20"/>
      <c r="E36" s="20"/>
      <c r="F36" s="21">
        <v>2.586</v>
      </c>
      <c r="G36" s="20"/>
    </row>
    <row r="37" spans="1:7" ht="15">
      <c r="A37" s="28" t="s">
        <v>28</v>
      </c>
      <c r="B37" s="44" t="s">
        <v>30</v>
      </c>
      <c r="C37" s="15">
        <f>D37+E37+F37+G37</f>
        <v>0.4168</v>
      </c>
      <c r="D37" s="4"/>
      <c r="E37" s="4"/>
      <c r="F37" s="21">
        <v>0.3928</v>
      </c>
      <c r="G37" s="21">
        <v>0.024</v>
      </c>
    </row>
  </sheetData>
  <sheetProtection/>
  <mergeCells count="4">
    <mergeCell ref="A1:G1"/>
    <mergeCell ref="C2:G2"/>
    <mergeCell ref="B20:G20"/>
    <mergeCell ref="C21:G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|Аралина Людмила Ивановна</cp:lastModifiedBy>
  <cp:lastPrinted>2021-01-12T06:12:06Z</cp:lastPrinted>
  <dcterms:created xsi:type="dcterms:W3CDTF">2011-08-17T11:54:35Z</dcterms:created>
  <dcterms:modified xsi:type="dcterms:W3CDTF">2024-04-19T06:35:26Z</dcterms:modified>
  <cp:category/>
  <cp:version/>
  <cp:contentType/>
  <cp:contentStatus/>
</cp:coreProperties>
</file>